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choa\Desktop\PLANIFICACION 2025\TOTORACOCHA\Convocatoria Estudio de mercado\"/>
    </mc:Choice>
  </mc:AlternateContent>
  <bookViews>
    <workbookView xWindow="6465" yWindow="0" windowWidth="19200" windowHeight="13770" tabRatio="915"/>
  </bookViews>
  <sheets>
    <sheet name="OFERTA TÉCNICA LISTADO" sheetId="19" r:id="rId1"/>
    <sheet name="OFERTA TÉCNICA EXPERIENCIA" sheetId="18" r:id="rId2"/>
    <sheet name="OFERTA ECONÓMICA" sheetId="1" r:id="rId3"/>
    <sheet name="Remuneraciones" sheetId="2" r:id="rId4"/>
    <sheet name="Beneficios o cargas sociales" sheetId="4" r:id="rId5"/>
    <sheet name="Viajes y viaticos" sheetId="17" r:id="rId6"/>
    <sheet name="Subcontratos y servicios" sheetId="14" r:id="rId7"/>
    <sheet name="Arrendamiento y alquiler" sheetId="15" r:id="rId8"/>
    <sheet name="Equipo e instalaciones" sheetId="16" r:id="rId9"/>
  </sheets>
  <definedNames>
    <definedName name="_xlnm.Print_Area" localSheetId="1">'OFERTA TÉCNICA EXPERIENCIA'!$A$1:$H$48</definedName>
    <definedName name="_xlnm.Print_Area" localSheetId="0">'OFERTA TÉCNICA LISTADO'!$A$1:$F$46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L12" i="2" l="1"/>
  <c r="E14" i="4" l="1"/>
  <c r="E15" i="4"/>
  <c r="K16" i="2"/>
  <c r="L16" i="2" s="1"/>
  <c r="K17" i="2"/>
  <c r="E12" i="4" s="1"/>
  <c r="L17" i="2"/>
  <c r="K18" i="2"/>
  <c r="L18" i="2" s="1"/>
  <c r="K19" i="2"/>
  <c r="L19" i="2"/>
  <c r="K20" i="2"/>
  <c r="L20" i="2"/>
  <c r="K21" i="2"/>
  <c r="E16" i="4" s="1"/>
  <c r="L21" i="2"/>
  <c r="K22" i="2"/>
  <c r="E17" i="4" s="1"/>
  <c r="K23" i="2"/>
  <c r="L23" i="2"/>
  <c r="K24" i="2"/>
  <c r="L24" i="2"/>
  <c r="K25" i="2"/>
  <c r="L25" i="2"/>
  <c r="K13" i="2"/>
  <c r="L13" i="2" s="1"/>
  <c r="K14" i="2"/>
  <c r="L14" i="2" s="1"/>
  <c r="K15" i="2"/>
  <c r="L15" i="2" s="1"/>
  <c r="C14" i="2"/>
  <c r="C13" i="4" s="1"/>
  <c r="C15" i="2"/>
  <c r="C14" i="4" s="1"/>
  <c r="C16" i="2"/>
  <c r="C15" i="4" s="1"/>
  <c r="C17" i="2"/>
  <c r="C16" i="4" s="1"/>
  <c r="C18" i="2"/>
  <c r="C17" i="4" s="1"/>
  <c r="C19" i="2"/>
  <c r="C18" i="4" s="1"/>
  <c r="C20" i="2"/>
  <c r="C19" i="4" s="1"/>
  <c r="C21" i="2"/>
  <c r="C20" i="4" s="1"/>
  <c r="C22" i="2"/>
  <c r="C21" i="4" s="1"/>
  <c r="C23" i="2"/>
  <c r="C22" i="4" s="1"/>
  <c r="C24" i="2"/>
  <c r="C23" i="4" s="1"/>
  <c r="C25" i="2"/>
  <c r="C24" i="4" s="1"/>
  <c r="B20" i="18"/>
  <c r="C13" i="2" s="1"/>
  <c r="C12" i="4" s="1"/>
  <c r="B21" i="18"/>
  <c r="B22" i="18"/>
  <c r="B23" i="18"/>
  <c r="B24" i="18"/>
  <c r="B25" i="18"/>
  <c r="B26" i="18"/>
  <c r="B27" i="18"/>
  <c r="B28" i="18"/>
  <c r="B29" i="18"/>
  <c r="B30" i="18"/>
  <c r="B31" i="18"/>
  <c r="B32" i="18"/>
  <c r="B19" i="18"/>
  <c r="C12" i="2" s="1"/>
  <c r="C11" i="4" s="1"/>
  <c r="D23" i="1"/>
  <c r="L22" i="2" l="1"/>
  <c r="E13" i="4"/>
  <c r="I11" i="4"/>
  <c r="F13" i="14" l="1"/>
  <c r="B5" i="15" l="1"/>
  <c r="B5" i="16"/>
  <c r="B5" i="14"/>
  <c r="C21" i="17"/>
  <c r="D15" i="17"/>
  <c r="G15" i="17" s="1"/>
  <c r="D14" i="17"/>
  <c r="G14" i="17" s="1"/>
  <c r="D13" i="17"/>
  <c r="G13" i="17" s="1"/>
  <c r="D12" i="17"/>
  <c r="G12" i="17" s="1"/>
  <c r="D11" i="17"/>
  <c r="G11" i="17" s="1"/>
  <c r="D10" i="17"/>
  <c r="G10" i="17" s="1"/>
  <c r="D9" i="17"/>
  <c r="G9" i="17" s="1"/>
  <c r="C5" i="17"/>
  <c r="F10" i="16"/>
  <c r="F9" i="16"/>
  <c r="F11" i="16" s="1"/>
  <c r="D16" i="1" s="1"/>
  <c r="F10" i="15"/>
  <c r="F9" i="15"/>
  <c r="F11" i="15" s="1"/>
  <c r="D15" i="1" s="1"/>
  <c r="F12" i="14"/>
  <c r="F11" i="14"/>
  <c r="F10" i="14"/>
  <c r="F9" i="14"/>
  <c r="F14" i="14" l="1"/>
  <c r="D14" i="1" s="1"/>
  <c r="G16" i="17"/>
  <c r="D13" i="1" s="1"/>
  <c r="F16" i="17" l="1"/>
  <c r="C5" i="4" l="1"/>
  <c r="D18" i="4"/>
  <c r="D19" i="4"/>
  <c r="D20" i="4"/>
  <c r="D21" i="4"/>
  <c r="D22" i="4"/>
  <c r="D23" i="4"/>
  <c r="D24" i="4"/>
  <c r="D25" i="4"/>
  <c r="E23" i="4" l="1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1" i="4"/>
  <c r="E24" i="4"/>
  <c r="H24" i="4" s="1"/>
  <c r="L26" i="2"/>
  <c r="D11" i="1" s="1"/>
  <c r="B5" i="2"/>
  <c r="H11" i="4" l="1"/>
  <c r="G11" i="4"/>
  <c r="F11" i="4"/>
  <c r="I25" i="4"/>
  <c r="J11" i="4" l="1"/>
  <c r="I24" i="4"/>
  <c r="I23" i="4"/>
  <c r="I22" i="4"/>
  <c r="I21" i="4"/>
  <c r="I20" i="4"/>
  <c r="I19" i="4"/>
  <c r="I18" i="4"/>
  <c r="H25" i="4" l="1"/>
  <c r="G25" i="4"/>
  <c r="G19" i="4"/>
  <c r="G18" i="4"/>
  <c r="G22" i="4"/>
  <c r="G21" i="4"/>
  <c r="G23" i="4"/>
  <c r="G24" i="4"/>
  <c r="G20" i="4"/>
  <c r="F18" i="4"/>
  <c r="F22" i="4"/>
  <c r="F19" i="4"/>
  <c r="F23" i="4"/>
  <c r="F20" i="4"/>
  <c r="F24" i="4"/>
  <c r="F21" i="4"/>
  <c r="F25" i="4"/>
  <c r="J25" i="4" l="1"/>
  <c r="J20" i="4"/>
  <c r="J19" i="4"/>
  <c r="J22" i="4"/>
  <c r="J24" i="4"/>
  <c r="J23" i="4"/>
  <c r="J18" i="4"/>
  <c r="J21" i="4"/>
  <c r="D19" i="1"/>
  <c r="F26" i="4"/>
  <c r="G26" i="4"/>
  <c r="H26" i="4"/>
  <c r="J26" i="4" l="1"/>
  <c r="D12" i="1" s="1"/>
  <c r="D20" i="1" s="1"/>
</calcChain>
</file>

<file path=xl/sharedStrings.xml><?xml version="1.0" encoding="utf-8"?>
<sst xmlns="http://schemas.openxmlformats.org/spreadsheetml/2006/main" count="164" uniqueCount="108">
  <si>
    <t>CONCEPTO</t>
  </si>
  <si>
    <t xml:space="preserve">VALOR TOTAL </t>
  </si>
  <si>
    <t>NOMBRES Y</t>
  </si>
  <si>
    <t>TIEMPO</t>
  </si>
  <si>
    <t>APELLIDOS</t>
  </si>
  <si>
    <t>Total</t>
  </si>
  <si>
    <t>XIII</t>
  </si>
  <si>
    <t>XIV</t>
  </si>
  <si>
    <t>mes</t>
  </si>
  <si>
    <t xml:space="preserve">TOTALES </t>
  </si>
  <si>
    <t>IESS (PATR)</t>
  </si>
  <si>
    <t>CONSULTOR</t>
  </si>
  <si>
    <t>____________________________________</t>
  </si>
  <si>
    <t>TIEMPO DE EJECUCION DE LA CONSULTORIA :</t>
  </si>
  <si>
    <t>COSTOS DIRECTOS</t>
  </si>
  <si>
    <t>CPC:</t>
  </si>
  <si>
    <t>UNIDAD</t>
  </si>
  <si>
    <t>CANTIDAD</t>
  </si>
  <si>
    <t>TOTAL</t>
  </si>
  <si>
    <t>Fecha:</t>
  </si>
  <si>
    <t>120 días</t>
  </si>
  <si>
    <t>TOTAL GENERAL (COSTOS DIRECTOS+ COSTOS INDIRECTOS)</t>
  </si>
  <si>
    <t>INTERVENCION EN MESES</t>
  </si>
  <si>
    <t>Al consultor no se considera beneficios sociales y se debe considerar que existe cargas soliciales siempre y cuando se tenga relación de pendencia mediante el IESS</t>
  </si>
  <si>
    <t>PRECIO</t>
  </si>
  <si>
    <t>Energia eléctrica</t>
  </si>
  <si>
    <t>Agua Potable</t>
  </si>
  <si>
    <t>Internet</t>
  </si>
  <si>
    <t>Laboratorio de suelos y materiales de construcción</t>
  </si>
  <si>
    <t>Arriendo oficina/ equipos</t>
  </si>
  <si>
    <t>Alquiler de vehículos</t>
  </si>
  <si>
    <t>Computadora</t>
  </si>
  <si>
    <t>Software</t>
  </si>
  <si>
    <t>VIAJES Y VIATICOS</t>
  </si>
  <si>
    <t>SUBCONTRATOS Y SERVICIOS</t>
  </si>
  <si>
    <t>PERSONAL</t>
  </si>
  <si>
    <t>EQUIPOS E INSTALACIONES</t>
  </si>
  <si>
    <t xml:space="preserve"> REMUNERACIONES</t>
  </si>
  <si>
    <t xml:space="preserve"> BENEFICIOS O CARGAS SOCIALES </t>
  </si>
  <si>
    <t xml:space="preserve"> VIAJES Y VIÁTICOS</t>
  </si>
  <si>
    <t xml:space="preserve"> SUBCONTRATOS Y SERVICIOS</t>
  </si>
  <si>
    <t xml:space="preserve"> ARRENDAMIENTOS Y ALQUILER DE VEHICULOS</t>
  </si>
  <si>
    <t xml:space="preserve"> EQUIPOS E INSTALACIONES</t>
  </si>
  <si>
    <t>ARRENDAMIENTO Y ALQUILER</t>
  </si>
  <si>
    <t>COSTOS INDIRECTOS (Solo para personas jurídicas)**</t>
  </si>
  <si>
    <t>NÚMERO</t>
  </si>
  <si>
    <t>SALARIO MENSUAL</t>
  </si>
  <si>
    <t>PARTICIPACIÓN</t>
  </si>
  <si>
    <t>MESES</t>
  </si>
  <si>
    <t>SUBTOTAL</t>
  </si>
  <si>
    <t>VACACIONES</t>
  </si>
  <si>
    <t>Viajes/viáticos</t>
  </si>
  <si>
    <t>OFERTA TÉCNICA PARA LA CONSULTORÍA:</t>
  </si>
  <si>
    <t>CONTRATANTE</t>
  </si>
  <si>
    <t>OBJETO DE CONTRATO</t>
  </si>
  <si>
    <t>VALOR DEL CONTRATO</t>
  </si>
  <si>
    <t>FECHA DE RECEPCIÓN</t>
  </si>
  <si>
    <t>NOMBRE COMPLETO</t>
  </si>
  <si>
    <t>TITULO PROFESIONAL</t>
  </si>
  <si>
    <t>NACIONALIDAD</t>
  </si>
  <si>
    <t>CARGO/FUNCIÓN</t>
  </si>
  <si>
    <t>Consultor</t>
  </si>
  <si>
    <t>EXPERIENCIA GENERAL Y ESPECÍFICA DEL CONSULTOR</t>
  </si>
  <si>
    <t>EXPERIENCIA DEL PERSONAL TÉCNICO</t>
  </si>
  <si>
    <t>TIPO DE EXPERIENCIA</t>
  </si>
  <si>
    <t>CÉDULA</t>
  </si>
  <si>
    <t>El consultor podra participar como personal técnico, en un solo cargo.</t>
  </si>
  <si>
    <t>**Para comprobar la experiencia general y especifica del consultor, se debera presentar los documentos solicitados en el punto  8.1 EXPERIENCIA GENERAL Y EXPERIENCIA ESPECIFICA, DE LOS TÉRMINOS DE REFERENCIA.</t>
  </si>
  <si>
    <t>**Para comprobar la experiencia del personal técnico, se debera presentar los documentos solicitados en el punto  8. PERSONAL TÉCNICO/ EQUIPO DE TRABAJO/RECURSOS, DE LOS TÉRMINOS DE REFERENCIA.</t>
  </si>
  <si>
    <t>Servicio de Topografía</t>
  </si>
  <si>
    <t>OFERTA ECONÓMICA DE LA CONSULTORIA</t>
  </si>
  <si>
    <t>PRESUPUESTO REFERENCIAL</t>
  </si>
  <si>
    <t>SUELDOS DEL PERSONAL TÉCNICO</t>
  </si>
  <si>
    <t>GASTOS POR CARGAS SOCIALES DEL PERSONAL TÉCNICO</t>
  </si>
  <si>
    <t>TOTAL CARGAS SOCIALES</t>
  </si>
  <si>
    <t>Si se considera subcontratos y servicios, estos deberan ser comprobables y utilizados para la consultoría</t>
  </si>
  <si>
    <t>Si se considera equipos e instalaciones, estos deberan ser comprobables y utilizados para la consultoría</t>
  </si>
  <si>
    <t>Si se considera arrendamiento y alquiler, estos deberan ser comprobables y utilizados para la consultoría</t>
  </si>
  <si>
    <t>Si se considera viajes o viáticos, estos deberan ser comprobables y utilizados para la consultoría</t>
  </si>
  <si>
    <t>DATOS DEL CONSULTOR:</t>
  </si>
  <si>
    <t>DATOS DEL PERSONAL TÉCNICO:</t>
  </si>
  <si>
    <t>RUC:</t>
  </si>
  <si>
    <t>DIRECCIÓN:</t>
  </si>
  <si>
    <t>CELULAR:</t>
  </si>
  <si>
    <t>CORREO ELECTRÓNICO( para notificaciones):</t>
  </si>
  <si>
    <t>RAZÓN SOCIAL:</t>
  </si>
  <si>
    <t xml:space="preserve"> OTROS (Especificar de acuerdo al art. 155 del Reglamento de la LOSNCP)</t>
  </si>
  <si>
    <t>150 días</t>
  </si>
  <si>
    <t>CONSULTORÍA PARA "DISEÑO ARQUITECTÓNICO E INGENIERÍAS COMPLEMENTARIAS PARA LA CONSTRUCCIÓN DE LA ESTACIÓN DE BOMBEROS Y BODEGAS INSTITUCIONALES, MONAY-TOTORACOCHA."</t>
  </si>
  <si>
    <t>INGENIERO CIVIL - ESTUDIO Y DISEÑO DE SUELOS GEOTÉCNIA</t>
  </si>
  <si>
    <t>INGENIERO CIVIL - ESTUDIO Y DISEÑO ESTRUCTURAL</t>
  </si>
  <si>
    <t xml:space="preserve">INGENIERO CIVIL - ESTUDIO Y DISEÑO GEOMÉTRICO DE VÍAS INTERNAS Y DE ACCESO </t>
  </si>
  <si>
    <t>INGENIERO CIVIL - ESTUDIO DE IMPACTO A LA MOVILIDAD</t>
  </si>
  <si>
    <t>INGENIERO CIVIL - ESTUDIO Y DISEÑO DE PAVIMENTOS</t>
  </si>
  <si>
    <t xml:space="preserve">INGENIERO CIVIL -ESTUDIO HIDROSANITARIO </t>
  </si>
  <si>
    <t>INGENIERO CIVIL - ESTUDIOS DEL SISTEMA CONTRAINCENDIOS</t>
  </si>
  <si>
    <t>INGENIERO MECÁNICO - ESTUDIO Y DISEÑO DEL SISTEMA GLP</t>
  </si>
  <si>
    <t>INGENIERO MECÁNICO - ESTUDIO Y DISEÑO DE SISTEMAS MECÁNICOS Y ELECTROMECÁNICOS</t>
  </si>
  <si>
    <t>INGENIERO ELECTRÓNICO - ESTUDIO Y DISEÑO DEL SISTEMA ELÉCTRICO</t>
  </si>
  <si>
    <t>INGENIERO ELÉCTRICO - ESTUDIO Y DISEÑO DEL SISTEMA ELECTRÓNICO</t>
  </si>
  <si>
    <t>INGENIERO AMBIENTAL - ESTUDIOS Y DISEÑO AMBIENTAL</t>
  </si>
  <si>
    <t>ARQUITECTO - ESTUDIO ARQUTECTÓNICO</t>
  </si>
  <si>
    <t>LICENCIADO EN DISEÑO DE PRODUCTOS - ESTUDIO ARQUTECTÓNICO (mobiliario)</t>
  </si>
  <si>
    <t>Vigencia de la oferta:</t>
  </si>
  <si>
    <t>PLAZO DE LA CONSULTORIA:</t>
  </si>
  <si>
    <t>___________________________</t>
  </si>
  <si>
    <t xml:space="preserve"> UTILIDAD**</t>
  </si>
  <si>
    <t>Nota: Para el cálculo de la remuneración de los profesionales, el consultor determinará el porcentaje de participación y los meses que intervendrá, considerando que cada profesional deberá cumplir con las actividades y estudios establecidos en el marco de la consultoría.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</si>
</sst>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* #,##0.00_ ;_ &quot;$&quot;* \-#,##0.00_ ;_ &quot;$&quot;* &quot;-&quot;??_ ;_ @_ "/>
    <numFmt numFmtId="164" formatCode="#,##0.00_ ;\-#,##0.00\ "/>
    <numFmt numFmtId="165" formatCode="&quot;$&quot;#,##0.00"/>
    <numFmt numFmtId="166" formatCode="#,##0.0000000000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2"/>
      <name val="Times New Roman"/>
      <family val="1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6" fillId="0" borderId="0" xfId="5" applyFont="1"/>
    <xf numFmtId="0" fontId="7" fillId="0" borderId="0" xfId="5" applyFont="1"/>
    <xf numFmtId="0" fontId="7" fillId="0" borderId="0" xfId="5" applyFont="1" applyAlignment="1">
      <alignment vertical="center"/>
    </xf>
    <xf numFmtId="0" fontId="6" fillId="0" borderId="16" xfId="5" applyFont="1" applyBorder="1"/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39" fontId="7" fillId="0" borderId="16" xfId="0" applyNumberFormat="1" applyFont="1" applyBorder="1" applyAlignment="1">
      <alignment horizontal="right"/>
    </xf>
    <xf numFmtId="0" fontId="6" fillId="0" borderId="16" xfId="0" applyFont="1" applyBorder="1" applyAlignment="1">
      <alignment horizontal="left"/>
    </xf>
    <xf numFmtId="0" fontId="6" fillId="0" borderId="16" xfId="0" applyFont="1" applyBorder="1"/>
    <xf numFmtId="39" fontId="6" fillId="0" borderId="16" xfId="0" applyNumberFormat="1" applyFont="1" applyBorder="1" applyAlignment="1">
      <alignment horizontal="right"/>
    </xf>
    <xf numFmtId="164" fontId="6" fillId="0" borderId="0" xfId="0" applyNumberFormat="1" applyFont="1"/>
    <xf numFmtId="39" fontId="7" fillId="0" borderId="16" xfId="0" applyNumberFormat="1" applyFont="1" applyBorder="1" applyAlignment="1">
      <alignment horizontal="right" vertical="center"/>
    </xf>
    <xf numFmtId="39" fontId="6" fillId="0" borderId="0" xfId="0" applyNumberFormat="1" applyFont="1"/>
    <xf numFmtId="0" fontId="7" fillId="0" borderId="0" xfId="0" applyFont="1" applyAlignment="1">
      <alignment horizontal="right"/>
    </xf>
    <xf numFmtId="39" fontId="8" fillId="0" borderId="16" xfId="0" applyNumberFormat="1" applyFont="1" applyBorder="1" applyAlignment="1">
      <alignment horizontal="right"/>
    </xf>
    <xf numFmtId="0" fontId="8" fillId="0" borderId="0" xfId="0" applyFont="1"/>
    <xf numFmtId="0" fontId="11" fillId="0" borderId="16" xfId="7" applyFont="1" applyBorder="1" applyAlignment="1">
      <alignment horizontal="center"/>
    </xf>
    <xf numFmtId="0" fontId="12" fillId="0" borderId="16" xfId="7" applyFont="1" applyBorder="1"/>
    <xf numFmtId="0" fontId="12" fillId="0" borderId="16" xfId="7" applyFont="1" applyBorder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" fillId="0" borderId="0" xfId="7"/>
    <xf numFmtId="0" fontId="11" fillId="0" borderId="16" xfId="7" applyFont="1" applyBorder="1"/>
    <xf numFmtId="37" fontId="7" fillId="0" borderId="0" xfId="0" applyNumberFormat="1" applyFont="1"/>
    <xf numFmtId="166" fontId="6" fillId="0" borderId="0" xfId="0" applyNumberFormat="1" applyFont="1"/>
    <xf numFmtId="0" fontId="6" fillId="4" borderId="0" xfId="0" applyFont="1" applyFill="1"/>
    <xf numFmtId="0" fontId="6" fillId="0" borderId="10" xfId="0" applyFont="1" applyBorder="1" applyAlignment="1">
      <alignment horizontal="left"/>
    </xf>
    <xf numFmtId="4" fontId="6" fillId="0" borderId="2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37" fontId="6" fillId="0" borderId="0" xfId="0" applyNumberFormat="1" applyFont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8" fillId="4" borderId="14" xfId="0" applyNumberFormat="1" applyFont="1" applyFill="1" applyBorder="1" applyAlignment="1">
      <alignment horizontal="right"/>
    </xf>
    <xf numFmtId="4" fontId="6" fillId="4" borderId="10" xfId="0" applyNumberFormat="1" applyFont="1" applyFill="1" applyBorder="1" applyAlignment="1">
      <alignment horizontal="right"/>
    </xf>
    <xf numFmtId="0" fontId="7" fillId="0" borderId="7" xfId="0" applyFont="1" applyBorder="1" applyAlignment="1">
      <alignment vertical="center"/>
    </xf>
    <xf numFmtId="4" fontId="6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right" vertical="center"/>
    </xf>
    <xf numFmtId="1" fontId="14" fillId="0" borderId="16" xfId="6" applyNumberFormat="1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9" fontId="14" fillId="0" borderId="16" xfId="6" applyFont="1" applyFill="1" applyBorder="1" applyAlignment="1">
      <alignment horizontal="center" vertical="center"/>
    </xf>
    <xf numFmtId="2" fontId="14" fillId="0" borderId="16" xfId="6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0" xfId="7" applyFont="1"/>
    <xf numFmtId="0" fontId="14" fillId="0" borderId="0" xfId="7" applyFont="1" applyAlignment="1">
      <alignment horizontal="center"/>
    </xf>
    <xf numFmtId="0" fontId="13" fillId="0" borderId="16" xfId="7" applyFont="1" applyBorder="1"/>
    <xf numFmtId="0" fontId="13" fillId="0" borderId="16" xfId="7" applyFont="1" applyBorder="1" applyAlignment="1">
      <alignment horizontal="center"/>
    </xf>
    <xf numFmtId="0" fontId="14" fillId="0" borderId="16" xfId="7" applyFont="1" applyBorder="1"/>
    <xf numFmtId="0" fontId="14" fillId="0" borderId="16" xfId="7" applyFont="1" applyBorder="1" applyAlignment="1">
      <alignment horizontal="center"/>
    </xf>
    <xf numFmtId="0" fontId="14" fillId="0" borderId="16" xfId="7" applyFont="1" applyBorder="1" applyAlignment="1">
      <alignment horizontal="center" vertical="center"/>
    </xf>
    <xf numFmtId="44" fontId="13" fillId="0" borderId="16" xfId="8" applyFont="1" applyFill="1" applyBorder="1"/>
    <xf numFmtId="0" fontId="14" fillId="0" borderId="16" xfId="7" applyFont="1" applyBorder="1" applyAlignment="1">
      <alignment vertical="center" wrapText="1"/>
    </xf>
    <xf numFmtId="0" fontId="14" fillId="0" borderId="0" xfId="7" applyFont="1" applyAlignment="1">
      <alignment vertical="center"/>
    </xf>
    <xf numFmtId="165" fontId="14" fillId="0" borderId="16" xfId="8" applyNumberFormat="1" applyFont="1" applyFill="1" applyBorder="1"/>
    <xf numFmtId="0" fontId="7" fillId="0" borderId="0" xfId="0" applyFont="1" applyAlignment="1">
      <alignment horizontal="left" wrapText="1"/>
    </xf>
    <xf numFmtId="165" fontId="11" fillId="0" borderId="16" xfId="7" applyNumberFormat="1" applyFont="1" applyBorder="1"/>
    <xf numFmtId="165" fontId="14" fillId="0" borderId="16" xfId="8" applyNumberFormat="1" applyFont="1" applyFill="1" applyBorder="1" applyAlignment="1">
      <alignment vertical="center"/>
    </xf>
    <xf numFmtId="44" fontId="14" fillId="0" borderId="16" xfId="4" applyFont="1" applyFill="1" applyBorder="1" applyAlignment="1">
      <alignment vertical="center"/>
    </xf>
    <xf numFmtId="44" fontId="13" fillId="0" borderId="16" xfId="4" applyFont="1" applyBorder="1"/>
    <xf numFmtId="165" fontId="14" fillId="0" borderId="16" xfId="4" applyNumberFormat="1" applyFont="1" applyFill="1" applyBorder="1" applyAlignment="1">
      <alignment horizontal="center" vertical="center"/>
    </xf>
    <xf numFmtId="44" fontId="6" fillId="0" borderId="1" xfId="4" applyFont="1" applyBorder="1" applyAlignment="1">
      <alignment horizontal="right"/>
    </xf>
    <xf numFmtId="44" fontId="6" fillId="4" borderId="1" xfId="4" applyFont="1" applyFill="1" applyBorder="1" applyAlignment="1">
      <alignment horizontal="right"/>
    </xf>
    <xf numFmtId="0" fontId="14" fillId="0" borderId="0" xfId="0" applyFont="1"/>
    <xf numFmtId="44" fontId="14" fillId="0" borderId="1" xfId="4" applyFont="1" applyBorder="1" applyAlignment="1">
      <alignment horizontal="right"/>
    </xf>
    <xf numFmtId="44" fontId="14" fillId="4" borderId="9" xfId="4" applyFont="1" applyFill="1" applyBorder="1" applyAlignment="1">
      <alignment horizontal="right" vertical="center"/>
    </xf>
    <xf numFmtId="0" fontId="14" fillId="4" borderId="0" xfId="0" applyFont="1" applyFill="1"/>
    <xf numFmtId="44" fontId="12" fillId="0" borderId="16" xfId="4" applyFont="1" applyBorder="1"/>
    <xf numFmtId="44" fontId="11" fillId="0" borderId="16" xfId="4" applyFont="1" applyBorder="1"/>
    <xf numFmtId="44" fontId="14" fillId="0" borderId="16" xfId="4" applyFont="1" applyFill="1" applyBorder="1"/>
    <xf numFmtId="44" fontId="12" fillId="0" borderId="16" xfId="4" applyFont="1" applyFill="1" applyBorder="1"/>
    <xf numFmtId="44" fontId="11" fillId="0" borderId="16" xfId="4" applyFont="1" applyFill="1" applyBorder="1"/>
    <xf numFmtId="0" fontId="7" fillId="0" borderId="1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16" xfId="0" applyFont="1" applyBorder="1"/>
    <xf numFmtId="0" fontId="15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right" vertical="center"/>
    </xf>
    <xf numFmtId="4" fontId="7" fillId="4" borderId="16" xfId="0" applyNumberFormat="1" applyFont="1" applyFill="1" applyBorder="1" applyAlignment="1">
      <alignment horizontal="right" vertical="center"/>
    </xf>
    <xf numFmtId="0" fontId="16" fillId="0" borderId="0" xfId="0" applyFont="1"/>
    <xf numFmtId="0" fontId="7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44" fontId="6" fillId="0" borderId="16" xfId="4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" fontId="6" fillId="4" borderId="16" xfId="0" applyNumberFormat="1" applyFont="1" applyFill="1" applyBorder="1" applyAlignment="1">
      <alignment horizontal="right"/>
    </xf>
    <xf numFmtId="4" fontId="14" fillId="4" borderId="16" xfId="0" applyNumberFormat="1" applyFont="1" applyFill="1" applyBorder="1" applyAlignment="1">
      <alignment horizontal="right"/>
    </xf>
    <xf numFmtId="4" fontId="8" fillId="4" borderId="16" xfId="0" applyNumberFormat="1" applyFont="1" applyFill="1" applyBorder="1" applyAlignment="1">
      <alignment horizontal="right"/>
    </xf>
    <xf numFmtId="0" fontId="15" fillId="4" borderId="16" xfId="0" applyFont="1" applyFill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6" fillId="0" borderId="0" xfId="5" applyFont="1" applyAlignment="1">
      <alignment horizontal="center"/>
    </xf>
    <xf numFmtId="0" fontId="15" fillId="5" borderId="16" xfId="0" applyFont="1" applyFill="1" applyBorder="1" applyAlignment="1">
      <alignment horizontal="center" vertical="center" wrapText="1"/>
    </xf>
    <xf numFmtId="0" fontId="6" fillId="0" borderId="0" xfId="5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7" fillId="3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0">
    <cellStyle name="Moneda" xfId="4" builtinId="4"/>
    <cellStyle name="Moneda 2" xfId="8"/>
    <cellStyle name="No-definido" xfId="1"/>
    <cellStyle name="Normal" xfId="0" builtinId="0"/>
    <cellStyle name="Normal 2" xfId="3"/>
    <cellStyle name="Normal 3" xfId="2"/>
    <cellStyle name="Normal 4" xfId="5"/>
    <cellStyle name="Normal 5" xfId="7"/>
    <cellStyle name="Porcentaje" xfId="6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showGridLines="0" tabSelected="1" view="pageBreakPreview" zoomScale="85" zoomScaleNormal="60" zoomScaleSheetLayoutView="85" workbookViewId="0">
      <selection activeCell="H16" sqref="H16"/>
    </sheetView>
  </sheetViews>
  <sheetFormatPr baseColWidth="10" defaultColWidth="9.77734375" defaultRowHeight="15.75" x14ac:dyDescent="0.25"/>
  <cols>
    <col min="1" max="1" width="9.77734375" style="1"/>
    <col min="2" max="2" width="36.77734375" style="1" customWidth="1"/>
    <col min="3" max="3" width="14.21875" style="1" customWidth="1"/>
    <col min="4" max="4" width="16.6640625" style="1" customWidth="1"/>
    <col min="5" max="5" width="15.6640625" style="1" customWidth="1"/>
    <col min="6" max="6" width="26.44140625" style="101" customWidth="1"/>
    <col min="7" max="7" width="16.44140625" style="1" customWidth="1"/>
    <col min="8" max="256" width="9.77734375" style="1"/>
    <col min="257" max="257" width="16.88671875" style="1" customWidth="1"/>
    <col min="258" max="258" width="78.44140625" style="1" customWidth="1"/>
    <col min="259" max="259" width="10.44140625" style="1" customWidth="1"/>
    <col min="260" max="260" width="9.77734375" style="1"/>
    <col min="261" max="261" width="11.77734375" style="1" customWidth="1"/>
    <col min="262" max="262" width="15.109375" style="1" customWidth="1"/>
    <col min="263" max="263" width="16.44140625" style="1" customWidth="1"/>
    <col min="264" max="512" width="9.77734375" style="1"/>
    <col min="513" max="513" width="16.88671875" style="1" customWidth="1"/>
    <col min="514" max="514" width="78.44140625" style="1" customWidth="1"/>
    <col min="515" max="515" width="10.44140625" style="1" customWidth="1"/>
    <col min="516" max="516" width="9.77734375" style="1"/>
    <col min="517" max="517" width="11.77734375" style="1" customWidth="1"/>
    <col min="518" max="518" width="15.109375" style="1" customWidth="1"/>
    <col min="519" max="519" width="16.44140625" style="1" customWidth="1"/>
    <col min="520" max="768" width="9.77734375" style="1"/>
    <col min="769" max="769" width="16.88671875" style="1" customWidth="1"/>
    <col min="770" max="770" width="78.44140625" style="1" customWidth="1"/>
    <col min="771" max="771" width="10.44140625" style="1" customWidth="1"/>
    <col min="772" max="772" width="9.77734375" style="1"/>
    <col min="773" max="773" width="11.77734375" style="1" customWidth="1"/>
    <col min="774" max="774" width="15.109375" style="1" customWidth="1"/>
    <col min="775" max="775" width="16.44140625" style="1" customWidth="1"/>
    <col min="776" max="1024" width="9.77734375" style="1"/>
    <col min="1025" max="1025" width="16.88671875" style="1" customWidth="1"/>
    <col min="1026" max="1026" width="78.44140625" style="1" customWidth="1"/>
    <col min="1027" max="1027" width="10.44140625" style="1" customWidth="1"/>
    <col min="1028" max="1028" width="9.77734375" style="1"/>
    <col min="1029" max="1029" width="11.77734375" style="1" customWidth="1"/>
    <col min="1030" max="1030" width="15.109375" style="1" customWidth="1"/>
    <col min="1031" max="1031" width="16.44140625" style="1" customWidth="1"/>
    <col min="1032" max="1280" width="9.77734375" style="1"/>
    <col min="1281" max="1281" width="16.88671875" style="1" customWidth="1"/>
    <col min="1282" max="1282" width="78.44140625" style="1" customWidth="1"/>
    <col min="1283" max="1283" width="10.44140625" style="1" customWidth="1"/>
    <col min="1284" max="1284" width="9.77734375" style="1"/>
    <col min="1285" max="1285" width="11.77734375" style="1" customWidth="1"/>
    <col min="1286" max="1286" width="15.109375" style="1" customWidth="1"/>
    <col min="1287" max="1287" width="16.44140625" style="1" customWidth="1"/>
    <col min="1288" max="1536" width="9.77734375" style="1"/>
    <col min="1537" max="1537" width="16.88671875" style="1" customWidth="1"/>
    <col min="1538" max="1538" width="78.44140625" style="1" customWidth="1"/>
    <col min="1539" max="1539" width="10.44140625" style="1" customWidth="1"/>
    <col min="1540" max="1540" width="9.77734375" style="1"/>
    <col min="1541" max="1541" width="11.77734375" style="1" customWidth="1"/>
    <col min="1542" max="1542" width="15.109375" style="1" customWidth="1"/>
    <col min="1543" max="1543" width="16.44140625" style="1" customWidth="1"/>
    <col min="1544" max="1792" width="9.77734375" style="1"/>
    <col min="1793" max="1793" width="16.88671875" style="1" customWidth="1"/>
    <col min="1794" max="1794" width="78.44140625" style="1" customWidth="1"/>
    <col min="1795" max="1795" width="10.44140625" style="1" customWidth="1"/>
    <col min="1796" max="1796" width="9.77734375" style="1"/>
    <col min="1797" max="1797" width="11.77734375" style="1" customWidth="1"/>
    <col min="1798" max="1798" width="15.109375" style="1" customWidth="1"/>
    <col min="1799" max="1799" width="16.44140625" style="1" customWidth="1"/>
    <col min="1800" max="2048" width="9.77734375" style="1"/>
    <col min="2049" max="2049" width="16.88671875" style="1" customWidth="1"/>
    <col min="2050" max="2050" width="78.44140625" style="1" customWidth="1"/>
    <col min="2051" max="2051" width="10.44140625" style="1" customWidth="1"/>
    <col min="2052" max="2052" width="9.77734375" style="1"/>
    <col min="2053" max="2053" width="11.77734375" style="1" customWidth="1"/>
    <col min="2054" max="2054" width="15.109375" style="1" customWidth="1"/>
    <col min="2055" max="2055" width="16.44140625" style="1" customWidth="1"/>
    <col min="2056" max="2304" width="9.77734375" style="1"/>
    <col min="2305" max="2305" width="16.88671875" style="1" customWidth="1"/>
    <col min="2306" max="2306" width="78.44140625" style="1" customWidth="1"/>
    <col min="2307" max="2307" width="10.44140625" style="1" customWidth="1"/>
    <col min="2308" max="2308" width="9.77734375" style="1"/>
    <col min="2309" max="2309" width="11.77734375" style="1" customWidth="1"/>
    <col min="2310" max="2310" width="15.109375" style="1" customWidth="1"/>
    <col min="2311" max="2311" width="16.44140625" style="1" customWidth="1"/>
    <col min="2312" max="2560" width="9.77734375" style="1"/>
    <col min="2561" max="2561" width="16.88671875" style="1" customWidth="1"/>
    <col min="2562" max="2562" width="78.44140625" style="1" customWidth="1"/>
    <col min="2563" max="2563" width="10.44140625" style="1" customWidth="1"/>
    <col min="2564" max="2564" width="9.77734375" style="1"/>
    <col min="2565" max="2565" width="11.77734375" style="1" customWidth="1"/>
    <col min="2566" max="2566" width="15.109375" style="1" customWidth="1"/>
    <col min="2567" max="2567" width="16.44140625" style="1" customWidth="1"/>
    <col min="2568" max="2816" width="9.77734375" style="1"/>
    <col min="2817" max="2817" width="16.88671875" style="1" customWidth="1"/>
    <col min="2818" max="2818" width="78.44140625" style="1" customWidth="1"/>
    <col min="2819" max="2819" width="10.44140625" style="1" customWidth="1"/>
    <col min="2820" max="2820" width="9.77734375" style="1"/>
    <col min="2821" max="2821" width="11.77734375" style="1" customWidth="1"/>
    <col min="2822" max="2822" width="15.109375" style="1" customWidth="1"/>
    <col min="2823" max="2823" width="16.44140625" style="1" customWidth="1"/>
    <col min="2824" max="3072" width="9.77734375" style="1"/>
    <col min="3073" max="3073" width="16.88671875" style="1" customWidth="1"/>
    <col min="3074" max="3074" width="78.44140625" style="1" customWidth="1"/>
    <col min="3075" max="3075" width="10.44140625" style="1" customWidth="1"/>
    <col min="3076" max="3076" width="9.77734375" style="1"/>
    <col min="3077" max="3077" width="11.77734375" style="1" customWidth="1"/>
    <col min="3078" max="3078" width="15.109375" style="1" customWidth="1"/>
    <col min="3079" max="3079" width="16.44140625" style="1" customWidth="1"/>
    <col min="3080" max="3328" width="9.77734375" style="1"/>
    <col min="3329" max="3329" width="16.88671875" style="1" customWidth="1"/>
    <col min="3330" max="3330" width="78.44140625" style="1" customWidth="1"/>
    <col min="3331" max="3331" width="10.44140625" style="1" customWidth="1"/>
    <col min="3332" max="3332" width="9.77734375" style="1"/>
    <col min="3333" max="3333" width="11.77734375" style="1" customWidth="1"/>
    <col min="3334" max="3334" width="15.109375" style="1" customWidth="1"/>
    <col min="3335" max="3335" width="16.44140625" style="1" customWidth="1"/>
    <col min="3336" max="3584" width="9.77734375" style="1"/>
    <col min="3585" max="3585" width="16.88671875" style="1" customWidth="1"/>
    <col min="3586" max="3586" width="78.44140625" style="1" customWidth="1"/>
    <col min="3587" max="3587" width="10.44140625" style="1" customWidth="1"/>
    <col min="3588" max="3588" width="9.77734375" style="1"/>
    <col min="3589" max="3589" width="11.77734375" style="1" customWidth="1"/>
    <col min="3590" max="3590" width="15.109375" style="1" customWidth="1"/>
    <col min="3591" max="3591" width="16.44140625" style="1" customWidth="1"/>
    <col min="3592" max="3840" width="9.77734375" style="1"/>
    <col min="3841" max="3841" width="16.88671875" style="1" customWidth="1"/>
    <col min="3842" max="3842" width="78.44140625" style="1" customWidth="1"/>
    <col min="3843" max="3843" width="10.44140625" style="1" customWidth="1"/>
    <col min="3844" max="3844" width="9.77734375" style="1"/>
    <col min="3845" max="3845" width="11.77734375" style="1" customWidth="1"/>
    <col min="3846" max="3846" width="15.109375" style="1" customWidth="1"/>
    <col min="3847" max="3847" width="16.44140625" style="1" customWidth="1"/>
    <col min="3848" max="4096" width="9.77734375" style="1"/>
    <col min="4097" max="4097" width="16.88671875" style="1" customWidth="1"/>
    <col min="4098" max="4098" width="78.44140625" style="1" customWidth="1"/>
    <col min="4099" max="4099" width="10.44140625" style="1" customWidth="1"/>
    <col min="4100" max="4100" width="9.77734375" style="1"/>
    <col min="4101" max="4101" width="11.77734375" style="1" customWidth="1"/>
    <col min="4102" max="4102" width="15.109375" style="1" customWidth="1"/>
    <col min="4103" max="4103" width="16.44140625" style="1" customWidth="1"/>
    <col min="4104" max="4352" width="9.77734375" style="1"/>
    <col min="4353" max="4353" width="16.88671875" style="1" customWidth="1"/>
    <col min="4354" max="4354" width="78.44140625" style="1" customWidth="1"/>
    <col min="4355" max="4355" width="10.44140625" style="1" customWidth="1"/>
    <col min="4356" max="4356" width="9.77734375" style="1"/>
    <col min="4357" max="4357" width="11.77734375" style="1" customWidth="1"/>
    <col min="4358" max="4358" width="15.109375" style="1" customWidth="1"/>
    <col min="4359" max="4359" width="16.44140625" style="1" customWidth="1"/>
    <col min="4360" max="4608" width="9.77734375" style="1"/>
    <col min="4609" max="4609" width="16.88671875" style="1" customWidth="1"/>
    <col min="4610" max="4610" width="78.44140625" style="1" customWidth="1"/>
    <col min="4611" max="4611" width="10.44140625" style="1" customWidth="1"/>
    <col min="4612" max="4612" width="9.77734375" style="1"/>
    <col min="4613" max="4613" width="11.77734375" style="1" customWidth="1"/>
    <col min="4614" max="4614" width="15.109375" style="1" customWidth="1"/>
    <col min="4615" max="4615" width="16.44140625" style="1" customWidth="1"/>
    <col min="4616" max="4864" width="9.77734375" style="1"/>
    <col min="4865" max="4865" width="16.88671875" style="1" customWidth="1"/>
    <col min="4866" max="4866" width="78.44140625" style="1" customWidth="1"/>
    <col min="4867" max="4867" width="10.44140625" style="1" customWidth="1"/>
    <col min="4868" max="4868" width="9.77734375" style="1"/>
    <col min="4869" max="4869" width="11.77734375" style="1" customWidth="1"/>
    <col min="4870" max="4870" width="15.109375" style="1" customWidth="1"/>
    <col min="4871" max="4871" width="16.44140625" style="1" customWidth="1"/>
    <col min="4872" max="5120" width="9.77734375" style="1"/>
    <col min="5121" max="5121" width="16.88671875" style="1" customWidth="1"/>
    <col min="5122" max="5122" width="78.44140625" style="1" customWidth="1"/>
    <col min="5123" max="5123" width="10.44140625" style="1" customWidth="1"/>
    <col min="5124" max="5124" width="9.77734375" style="1"/>
    <col min="5125" max="5125" width="11.77734375" style="1" customWidth="1"/>
    <col min="5126" max="5126" width="15.109375" style="1" customWidth="1"/>
    <col min="5127" max="5127" width="16.44140625" style="1" customWidth="1"/>
    <col min="5128" max="5376" width="9.77734375" style="1"/>
    <col min="5377" max="5377" width="16.88671875" style="1" customWidth="1"/>
    <col min="5378" max="5378" width="78.44140625" style="1" customWidth="1"/>
    <col min="5379" max="5379" width="10.44140625" style="1" customWidth="1"/>
    <col min="5380" max="5380" width="9.77734375" style="1"/>
    <col min="5381" max="5381" width="11.77734375" style="1" customWidth="1"/>
    <col min="5382" max="5382" width="15.109375" style="1" customWidth="1"/>
    <col min="5383" max="5383" width="16.44140625" style="1" customWidth="1"/>
    <col min="5384" max="5632" width="9.77734375" style="1"/>
    <col min="5633" max="5633" width="16.88671875" style="1" customWidth="1"/>
    <col min="5634" max="5634" width="78.44140625" style="1" customWidth="1"/>
    <col min="5635" max="5635" width="10.44140625" style="1" customWidth="1"/>
    <col min="5636" max="5636" width="9.77734375" style="1"/>
    <col min="5637" max="5637" width="11.77734375" style="1" customWidth="1"/>
    <col min="5638" max="5638" width="15.109375" style="1" customWidth="1"/>
    <col min="5639" max="5639" width="16.44140625" style="1" customWidth="1"/>
    <col min="5640" max="5888" width="9.77734375" style="1"/>
    <col min="5889" max="5889" width="16.88671875" style="1" customWidth="1"/>
    <col min="5890" max="5890" width="78.44140625" style="1" customWidth="1"/>
    <col min="5891" max="5891" width="10.44140625" style="1" customWidth="1"/>
    <col min="5892" max="5892" width="9.77734375" style="1"/>
    <col min="5893" max="5893" width="11.77734375" style="1" customWidth="1"/>
    <col min="5894" max="5894" width="15.109375" style="1" customWidth="1"/>
    <col min="5895" max="5895" width="16.44140625" style="1" customWidth="1"/>
    <col min="5896" max="6144" width="9.77734375" style="1"/>
    <col min="6145" max="6145" width="16.88671875" style="1" customWidth="1"/>
    <col min="6146" max="6146" width="78.44140625" style="1" customWidth="1"/>
    <col min="6147" max="6147" width="10.44140625" style="1" customWidth="1"/>
    <col min="6148" max="6148" width="9.77734375" style="1"/>
    <col min="6149" max="6149" width="11.77734375" style="1" customWidth="1"/>
    <col min="6150" max="6150" width="15.109375" style="1" customWidth="1"/>
    <col min="6151" max="6151" width="16.44140625" style="1" customWidth="1"/>
    <col min="6152" max="6400" width="9.77734375" style="1"/>
    <col min="6401" max="6401" width="16.88671875" style="1" customWidth="1"/>
    <col min="6402" max="6402" width="78.44140625" style="1" customWidth="1"/>
    <col min="6403" max="6403" width="10.44140625" style="1" customWidth="1"/>
    <col min="6404" max="6404" width="9.77734375" style="1"/>
    <col min="6405" max="6405" width="11.77734375" style="1" customWidth="1"/>
    <col min="6406" max="6406" width="15.109375" style="1" customWidth="1"/>
    <col min="6407" max="6407" width="16.44140625" style="1" customWidth="1"/>
    <col min="6408" max="6656" width="9.77734375" style="1"/>
    <col min="6657" max="6657" width="16.88671875" style="1" customWidth="1"/>
    <col min="6658" max="6658" width="78.44140625" style="1" customWidth="1"/>
    <col min="6659" max="6659" width="10.44140625" style="1" customWidth="1"/>
    <col min="6660" max="6660" width="9.77734375" style="1"/>
    <col min="6661" max="6661" width="11.77734375" style="1" customWidth="1"/>
    <col min="6662" max="6662" width="15.109375" style="1" customWidth="1"/>
    <col min="6663" max="6663" width="16.44140625" style="1" customWidth="1"/>
    <col min="6664" max="6912" width="9.77734375" style="1"/>
    <col min="6913" max="6913" width="16.88671875" style="1" customWidth="1"/>
    <col min="6914" max="6914" width="78.44140625" style="1" customWidth="1"/>
    <col min="6915" max="6915" width="10.44140625" style="1" customWidth="1"/>
    <col min="6916" max="6916" width="9.77734375" style="1"/>
    <col min="6917" max="6917" width="11.77734375" style="1" customWidth="1"/>
    <col min="6918" max="6918" width="15.109375" style="1" customWidth="1"/>
    <col min="6919" max="6919" width="16.44140625" style="1" customWidth="1"/>
    <col min="6920" max="7168" width="9.77734375" style="1"/>
    <col min="7169" max="7169" width="16.88671875" style="1" customWidth="1"/>
    <col min="7170" max="7170" width="78.44140625" style="1" customWidth="1"/>
    <col min="7171" max="7171" width="10.44140625" style="1" customWidth="1"/>
    <col min="7172" max="7172" width="9.77734375" style="1"/>
    <col min="7173" max="7173" width="11.77734375" style="1" customWidth="1"/>
    <col min="7174" max="7174" width="15.109375" style="1" customWidth="1"/>
    <col min="7175" max="7175" width="16.44140625" style="1" customWidth="1"/>
    <col min="7176" max="7424" width="9.77734375" style="1"/>
    <col min="7425" max="7425" width="16.88671875" style="1" customWidth="1"/>
    <col min="7426" max="7426" width="78.44140625" style="1" customWidth="1"/>
    <col min="7427" max="7427" width="10.44140625" style="1" customWidth="1"/>
    <col min="7428" max="7428" width="9.77734375" style="1"/>
    <col min="7429" max="7429" width="11.77734375" style="1" customWidth="1"/>
    <col min="7430" max="7430" width="15.109375" style="1" customWidth="1"/>
    <col min="7431" max="7431" width="16.44140625" style="1" customWidth="1"/>
    <col min="7432" max="7680" width="9.77734375" style="1"/>
    <col min="7681" max="7681" width="16.88671875" style="1" customWidth="1"/>
    <col min="7682" max="7682" width="78.44140625" style="1" customWidth="1"/>
    <col min="7683" max="7683" width="10.44140625" style="1" customWidth="1"/>
    <col min="7684" max="7684" width="9.77734375" style="1"/>
    <col min="7685" max="7685" width="11.77734375" style="1" customWidth="1"/>
    <col min="7686" max="7686" width="15.109375" style="1" customWidth="1"/>
    <col min="7687" max="7687" width="16.44140625" style="1" customWidth="1"/>
    <col min="7688" max="7936" width="9.77734375" style="1"/>
    <col min="7937" max="7937" width="16.88671875" style="1" customWidth="1"/>
    <col min="7938" max="7938" width="78.44140625" style="1" customWidth="1"/>
    <col min="7939" max="7939" width="10.44140625" style="1" customWidth="1"/>
    <col min="7940" max="7940" width="9.77734375" style="1"/>
    <col min="7941" max="7941" width="11.77734375" style="1" customWidth="1"/>
    <col min="7942" max="7942" width="15.109375" style="1" customWidth="1"/>
    <col min="7943" max="7943" width="16.44140625" style="1" customWidth="1"/>
    <col min="7944" max="8192" width="9.77734375" style="1"/>
    <col min="8193" max="8193" width="16.88671875" style="1" customWidth="1"/>
    <col min="8194" max="8194" width="78.44140625" style="1" customWidth="1"/>
    <col min="8195" max="8195" width="10.44140625" style="1" customWidth="1"/>
    <col min="8196" max="8196" width="9.77734375" style="1"/>
    <col min="8197" max="8197" width="11.77734375" style="1" customWidth="1"/>
    <col min="8198" max="8198" width="15.109375" style="1" customWidth="1"/>
    <col min="8199" max="8199" width="16.44140625" style="1" customWidth="1"/>
    <col min="8200" max="8448" width="9.77734375" style="1"/>
    <col min="8449" max="8449" width="16.88671875" style="1" customWidth="1"/>
    <col min="8450" max="8450" width="78.44140625" style="1" customWidth="1"/>
    <col min="8451" max="8451" width="10.44140625" style="1" customWidth="1"/>
    <col min="8452" max="8452" width="9.77734375" style="1"/>
    <col min="8453" max="8453" width="11.77734375" style="1" customWidth="1"/>
    <col min="8454" max="8454" width="15.109375" style="1" customWidth="1"/>
    <col min="8455" max="8455" width="16.44140625" style="1" customWidth="1"/>
    <col min="8456" max="8704" width="9.77734375" style="1"/>
    <col min="8705" max="8705" width="16.88671875" style="1" customWidth="1"/>
    <col min="8706" max="8706" width="78.44140625" style="1" customWidth="1"/>
    <col min="8707" max="8707" width="10.44140625" style="1" customWidth="1"/>
    <col min="8708" max="8708" width="9.77734375" style="1"/>
    <col min="8709" max="8709" width="11.77734375" style="1" customWidth="1"/>
    <col min="8710" max="8710" width="15.109375" style="1" customWidth="1"/>
    <col min="8711" max="8711" width="16.44140625" style="1" customWidth="1"/>
    <col min="8712" max="8960" width="9.77734375" style="1"/>
    <col min="8961" max="8961" width="16.88671875" style="1" customWidth="1"/>
    <col min="8962" max="8962" width="78.44140625" style="1" customWidth="1"/>
    <col min="8963" max="8963" width="10.44140625" style="1" customWidth="1"/>
    <col min="8964" max="8964" width="9.77734375" style="1"/>
    <col min="8965" max="8965" width="11.77734375" style="1" customWidth="1"/>
    <col min="8966" max="8966" width="15.109375" style="1" customWidth="1"/>
    <col min="8967" max="8967" width="16.44140625" style="1" customWidth="1"/>
    <col min="8968" max="9216" width="9.77734375" style="1"/>
    <col min="9217" max="9217" width="16.88671875" style="1" customWidth="1"/>
    <col min="9218" max="9218" width="78.44140625" style="1" customWidth="1"/>
    <col min="9219" max="9219" width="10.44140625" style="1" customWidth="1"/>
    <col min="9220" max="9220" width="9.77734375" style="1"/>
    <col min="9221" max="9221" width="11.77734375" style="1" customWidth="1"/>
    <col min="9222" max="9222" width="15.109375" style="1" customWidth="1"/>
    <col min="9223" max="9223" width="16.44140625" style="1" customWidth="1"/>
    <col min="9224" max="9472" width="9.77734375" style="1"/>
    <col min="9473" max="9473" width="16.88671875" style="1" customWidth="1"/>
    <col min="9474" max="9474" width="78.44140625" style="1" customWidth="1"/>
    <col min="9475" max="9475" width="10.44140625" style="1" customWidth="1"/>
    <col min="9476" max="9476" width="9.77734375" style="1"/>
    <col min="9477" max="9477" width="11.77734375" style="1" customWidth="1"/>
    <col min="9478" max="9478" width="15.109375" style="1" customWidth="1"/>
    <col min="9479" max="9479" width="16.44140625" style="1" customWidth="1"/>
    <col min="9480" max="9728" width="9.77734375" style="1"/>
    <col min="9729" max="9729" width="16.88671875" style="1" customWidth="1"/>
    <col min="9730" max="9730" width="78.44140625" style="1" customWidth="1"/>
    <col min="9731" max="9731" width="10.44140625" style="1" customWidth="1"/>
    <col min="9732" max="9732" width="9.77734375" style="1"/>
    <col min="9733" max="9733" width="11.77734375" style="1" customWidth="1"/>
    <col min="9734" max="9734" width="15.109375" style="1" customWidth="1"/>
    <col min="9735" max="9735" width="16.44140625" style="1" customWidth="1"/>
    <col min="9736" max="9984" width="9.77734375" style="1"/>
    <col min="9985" max="9985" width="16.88671875" style="1" customWidth="1"/>
    <col min="9986" max="9986" width="78.44140625" style="1" customWidth="1"/>
    <col min="9987" max="9987" width="10.44140625" style="1" customWidth="1"/>
    <col min="9988" max="9988" width="9.77734375" style="1"/>
    <col min="9989" max="9989" width="11.77734375" style="1" customWidth="1"/>
    <col min="9990" max="9990" width="15.109375" style="1" customWidth="1"/>
    <col min="9991" max="9991" width="16.44140625" style="1" customWidth="1"/>
    <col min="9992" max="10240" width="9.77734375" style="1"/>
    <col min="10241" max="10241" width="16.88671875" style="1" customWidth="1"/>
    <col min="10242" max="10242" width="78.44140625" style="1" customWidth="1"/>
    <col min="10243" max="10243" width="10.44140625" style="1" customWidth="1"/>
    <col min="10244" max="10244" width="9.77734375" style="1"/>
    <col min="10245" max="10245" width="11.77734375" style="1" customWidth="1"/>
    <col min="10246" max="10246" width="15.109375" style="1" customWidth="1"/>
    <col min="10247" max="10247" width="16.44140625" style="1" customWidth="1"/>
    <col min="10248" max="10496" width="9.77734375" style="1"/>
    <col min="10497" max="10497" width="16.88671875" style="1" customWidth="1"/>
    <col min="10498" max="10498" width="78.44140625" style="1" customWidth="1"/>
    <col min="10499" max="10499" width="10.44140625" style="1" customWidth="1"/>
    <col min="10500" max="10500" width="9.77734375" style="1"/>
    <col min="10501" max="10501" width="11.77734375" style="1" customWidth="1"/>
    <col min="10502" max="10502" width="15.109375" style="1" customWidth="1"/>
    <col min="10503" max="10503" width="16.44140625" style="1" customWidth="1"/>
    <col min="10504" max="10752" width="9.77734375" style="1"/>
    <col min="10753" max="10753" width="16.88671875" style="1" customWidth="1"/>
    <col min="10754" max="10754" width="78.44140625" style="1" customWidth="1"/>
    <col min="10755" max="10755" width="10.44140625" style="1" customWidth="1"/>
    <col min="10756" max="10756" width="9.77734375" style="1"/>
    <col min="10757" max="10757" width="11.77734375" style="1" customWidth="1"/>
    <col min="10758" max="10758" width="15.109375" style="1" customWidth="1"/>
    <col min="10759" max="10759" width="16.44140625" style="1" customWidth="1"/>
    <col min="10760" max="11008" width="9.77734375" style="1"/>
    <col min="11009" max="11009" width="16.88671875" style="1" customWidth="1"/>
    <col min="11010" max="11010" width="78.44140625" style="1" customWidth="1"/>
    <col min="11011" max="11011" width="10.44140625" style="1" customWidth="1"/>
    <col min="11012" max="11012" width="9.77734375" style="1"/>
    <col min="11013" max="11013" width="11.77734375" style="1" customWidth="1"/>
    <col min="11014" max="11014" width="15.109375" style="1" customWidth="1"/>
    <col min="11015" max="11015" width="16.44140625" style="1" customWidth="1"/>
    <col min="11016" max="11264" width="9.77734375" style="1"/>
    <col min="11265" max="11265" width="16.88671875" style="1" customWidth="1"/>
    <col min="11266" max="11266" width="78.44140625" style="1" customWidth="1"/>
    <col min="11267" max="11267" width="10.44140625" style="1" customWidth="1"/>
    <col min="11268" max="11268" width="9.77734375" style="1"/>
    <col min="11269" max="11269" width="11.77734375" style="1" customWidth="1"/>
    <col min="11270" max="11270" width="15.109375" style="1" customWidth="1"/>
    <col min="11271" max="11271" width="16.44140625" style="1" customWidth="1"/>
    <col min="11272" max="11520" width="9.77734375" style="1"/>
    <col min="11521" max="11521" width="16.88671875" style="1" customWidth="1"/>
    <col min="11522" max="11522" width="78.44140625" style="1" customWidth="1"/>
    <col min="11523" max="11523" width="10.44140625" style="1" customWidth="1"/>
    <col min="11524" max="11524" width="9.77734375" style="1"/>
    <col min="11525" max="11525" width="11.77734375" style="1" customWidth="1"/>
    <col min="11526" max="11526" width="15.109375" style="1" customWidth="1"/>
    <col min="11527" max="11527" width="16.44140625" style="1" customWidth="1"/>
    <col min="11528" max="11776" width="9.77734375" style="1"/>
    <col min="11777" max="11777" width="16.88671875" style="1" customWidth="1"/>
    <col min="11778" max="11778" width="78.44140625" style="1" customWidth="1"/>
    <col min="11779" max="11779" width="10.44140625" style="1" customWidth="1"/>
    <col min="11780" max="11780" width="9.77734375" style="1"/>
    <col min="11781" max="11781" width="11.77734375" style="1" customWidth="1"/>
    <col min="11782" max="11782" width="15.109375" style="1" customWidth="1"/>
    <col min="11783" max="11783" width="16.44140625" style="1" customWidth="1"/>
    <col min="11784" max="12032" width="9.77734375" style="1"/>
    <col min="12033" max="12033" width="16.88671875" style="1" customWidth="1"/>
    <col min="12034" max="12034" width="78.44140625" style="1" customWidth="1"/>
    <col min="12035" max="12035" width="10.44140625" style="1" customWidth="1"/>
    <col min="12036" max="12036" width="9.77734375" style="1"/>
    <col min="12037" max="12037" width="11.77734375" style="1" customWidth="1"/>
    <col min="12038" max="12038" width="15.109375" style="1" customWidth="1"/>
    <col min="12039" max="12039" width="16.44140625" style="1" customWidth="1"/>
    <col min="12040" max="12288" width="9.77734375" style="1"/>
    <col min="12289" max="12289" width="16.88671875" style="1" customWidth="1"/>
    <col min="12290" max="12290" width="78.44140625" style="1" customWidth="1"/>
    <col min="12291" max="12291" width="10.44140625" style="1" customWidth="1"/>
    <col min="12292" max="12292" width="9.77734375" style="1"/>
    <col min="12293" max="12293" width="11.77734375" style="1" customWidth="1"/>
    <col min="12294" max="12294" width="15.109375" style="1" customWidth="1"/>
    <col min="12295" max="12295" width="16.44140625" style="1" customWidth="1"/>
    <col min="12296" max="12544" width="9.77734375" style="1"/>
    <col min="12545" max="12545" width="16.88671875" style="1" customWidth="1"/>
    <col min="12546" max="12546" width="78.44140625" style="1" customWidth="1"/>
    <col min="12547" max="12547" width="10.44140625" style="1" customWidth="1"/>
    <col min="12548" max="12548" width="9.77734375" style="1"/>
    <col min="12549" max="12549" width="11.77734375" style="1" customWidth="1"/>
    <col min="12550" max="12550" width="15.109375" style="1" customWidth="1"/>
    <col min="12551" max="12551" width="16.44140625" style="1" customWidth="1"/>
    <col min="12552" max="12800" width="9.77734375" style="1"/>
    <col min="12801" max="12801" width="16.88671875" style="1" customWidth="1"/>
    <col min="12802" max="12802" width="78.44140625" style="1" customWidth="1"/>
    <col min="12803" max="12803" width="10.44140625" style="1" customWidth="1"/>
    <col min="12804" max="12804" width="9.77734375" style="1"/>
    <col min="12805" max="12805" width="11.77734375" style="1" customWidth="1"/>
    <col min="12806" max="12806" width="15.109375" style="1" customWidth="1"/>
    <col min="12807" max="12807" width="16.44140625" style="1" customWidth="1"/>
    <col min="12808" max="13056" width="9.77734375" style="1"/>
    <col min="13057" max="13057" width="16.88671875" style="1" customWidth="1"/>
    <col min="13058" max="13058" width="78.44140625" style="1" customWidth="1"/>
    <col min="13059" max="13059" width="10.44140625" style="1" customWidth="1"/>
    <col min="13060" max="13060" width="9.77734375" style="1"/>
    <col min="13061" max="13061" width="11.77734375" style="1" customWidth="1"/>
    <col min="13062" max="13062" width="15.109375" style="1" customWidth="1"/>
    <col min="13063" max="13063" width="16.44140625" style="1" customWidth="1"/>
    <col min="13064" max="13312" width="9.77734375" style="1"/>
    <col min="13313" max="13313" width="16.88671875" style="1" customWidth="1"/>
    <col min="13314" max="13314" width="78.44140625" style="1" customWidth="1"/>
    <col min="13315" max="13315" width="10.44140625" style="1" customWidth="1"/>
    <col min="13316" max="13316" width="9.77734375" style="1"/>
    <col min="13317" max="13317" width="11.77734375" style="1" customWidth="1"/>
    <col min="13318" max="13318" width="15.109375" style="1" customWidth="1"/>
    <col min="13319" max="13319" width="16.44140625" style="1" customWidth="1"/>
    <col min="13320" max="13568" width="9.77734375" style="1"/>
    <col min="13569" max="13569" width="16.88671875" style="1" customWidth="1"/>
    <col min="13570" max="13570" width="78.44140625" style="1" customWidth="1"/>
    <col min="13571" max="13571" width="10.44140625" style="1" customWidth="1"/>
    <col min="13572" max="13572" width="9.77734375" style="1"/>
    <col min="13573" max="13573" width="11.77734375" style="1" customWidth="1"/>
    <col min="13574" max="13574" width="15.109375" style="1" customWidth="1"/>
    <col min="13575" max="13575" width="16.44140625" style="1" customWidth="1"/>
    <col min="13576" max="13824" width="9.77734375" style="1"/>
    <col min="13825" max="13825" width="16.88671875" style="1" customWidth="1"/>
    <col min="13826" max="13826" width="78.44140625" style="1" customWidth="1"/>
    <col min="13827" max="13827" width="10.44140625" style="1" customWidth="1"/>
    <col min="13828" max="13828" width="9.77734375" style="1"/>
    <col min="13829" max="13829" width="11.77734375" style="1" customWidth="1"/>
    <col min="13830" max="13830" width="15.109375" style="1" customWidth="1"/>
    <col min="13831" max="13831" width="16.44140625" style="1" customWidth="1"/>
    <col min="13832" max="14080" width="9.77734375" style="1"/>
    <col min="14081" max="14081" width="16.88671875" style="1" customWidth="1"/>
    <col min="14082" max="14082" width="78.44140625" style="1" customWidth="1"/>
    <col min="14083" max="14083" width="10.44140625" style="1" customWidth="1"/>
    <col min="14084" max="14084" width="9.77734375" style="1"/>
    <col min="14085" max="14085" width="11.77734375" style="1" customWidth="1"/>
    <col min="14086" max="14086" width="15.109375" style="1" customWidth="1"/>
    <col min="14087" max="14087" width="16.44140625" style="1" customWidth="1"/>
    <col min="14088" max="14336" width="9.77734375" style="1"/>
    <col min="14337" max="14337" width="16.88671875" style="1" customWidth="1"/>
    <col min="14338" max="14338" width="78.44140625" style="1" customWidth="1"/>
    <col min="14339" max="14339" width="10.44140625" style="1" customWidth="1"/>
    <col min="14340" max="14340" width="9.77734375" style="1"/>
    <col min="14341" max="14341" width="11.77734375" style="1" customWidth="1"/>
    <col min="14342" max="14342" width="15.109375" style="1" customWidth="1"/>
    <col min="14343" max="14343" width="16.44140625" style="1" customWidth="1"/>
    <col min="14344" max="14592" width="9.77734375" style="1"/>
    <col min="14593" max="14593" width="16.88671875" style="1" customWidth="1"/>
    <col min="14594" max="14594" width="78.44140625" style="1" customWidth="1"/>
    <col min="14595" max="14595" width="10.44140625" style="1" customWidth="1"/>
    <col min="14596" max="14596" width="9.77734375" style="1"/>
    <col min="14597" max="14597" width="11.77734375" style="1" customWidth="1"/>
    <col min="14598" max="14598" width="15.109375" style="1" customWidth="1"/>
    <col min="14599" max="14599" width="16.44140625" style="1" customWidth="1"/>
    <col min="14600" max="14848" width="9.77734375" style="1"/>
    <col min="14849" max="14849" width="16.88671875" style="1" customWidth="1"/>
    <col min="14850" max="14850" width="78.44140625" style="1" customWidth="1"/>
    <col min="14851" max="14851" width="10.44140625" style="1" customWidth="1"/>
    <col min="14852" max="14852" width="9.77734375" style="1"/>
    <col min="14853" max="14853" width="11.77734375" style="1" customWidth="1"/>
    <col min="14854" max="14854" width="15.109375" style="1" customWidth="1"/>
    <col min="14855" max="14855" width="16.44140625" style="1" customWidth="1"/>
    <col min="14856" max="15104" width="9.77734375" style="1"/>
    <col min="15105" max="15105" width="16.88671875" style="1" customWidth="1"/>
    <col min="15106" max="15106" width="78.44140625" style="1" customWidth="1"/>
    <col min="15107" max="15107" width="10.44140625" style="1" customWidth="1"/>
    <col min="15108" max="15108" width="9.77734375" style="1"/>
    <col min="15109" max="15109" width="11.77734375" style="1" customWidth="1"/>
    <col min="15110" max="15110" width="15.109375" style="1" customWidth="1"/>
    <col min="15111" max="15111" width="16.44140625" style="1" customWidth="1"/>
    <col min="15112" max="15360" width="9.77734375" style="1"/>
    <col min="15361" max="15361" width="16.88671875" style="1" customWidth="1"/>
    <col min="15362" max="15362" width="78.44140625" style="1" customWidth="1"/>
    <col min="15363" max="15363" width="10.44140625" style="1" customWidth="1"/>
    <col min="15364" max="15364" width="9.77734375" style="1"/>
    <col min="15365" max="15365" width="11.77734375" style="1" customWidth="1"/>
    <col min="15366" max="15366" width="15.109375" style="1" customWidth="1"/>
    <col min="15367" max="15367" width="16.44140625" style="1" customWidth="1"/>
    <col min="15368" max="15616" width="9.77734375" style="1"/>
    <col min="15617" max="15617" width="16.88671875" style="1" customWidth="1"/>
    <col min="15618" max="15618" width="78.44140625" style="1" customWidth="1"/>
    <col min="15619" max="15619" width="10.44140625" style="1" customWidth="1"/>
    <col min="15620" max="15620" width="9.77734375" style="1"/>
    <col min="15621" max="15621" width="11.77734375" style="1" customWidth="1"/>
    <col min="15622" max="15622" width="15.109375" style="1" customWidth="1"/>
    <col min="15623" max="15623" width="16.44140625" style="1" customWidth="1"/>
    <col min="15624" max="15872" width="9.77734375" style="1"/>
    <col min="15873" max="15873" width="16.88671875" style="1" customWidth="1"/>
    <col min="15874" max="15874" width="78.44140625" style="1" customWidth="1"/>
    <col min="15875" max="15875" width="10.44140625" style="1" customWidth="1"/>
    <col min="15876" max="15876" width="9.77734375" style="1"/>
    <col min="15877" max="15877" width="11.77734375" style="1" customWidth="1"/>
    <col min="15878" max="15878" width="15.109375" style="1" customWidth="1"/>
    <col min="15879" max="15879" width="16.44140625" style="1" customWidth="1"/>
    <col min="15880" max="16128" width="9.77734375" style="1"/>
    <col min="16129" max="16129" width="16.88671875" style="1" customWidth="1"/>
    <col min="16130" max="16130" width="78.44140625" style="1" customWidth="1"/>
    <col min="16131" max="16131" width="10.44140625" style="1" customWidth="1"/>
    <col min="16132" max="16132" width="9.77734375" style="1"/>
    <col min="16133" max="16133" width="11.77734375" style="1" customWidth="1"/>
    <col min="16134" max="16134" width="15.109375" style="1" customWidth="1"/>
    <col min="16135" max="16135" width="16.44140625" style="1" customWidth="1"/>
    <col min="16136" max="16384" width="9.77734375" style="1"/>
  </cols>
  <sheetData>
    <row r="1" spans="2:12" x14ac:dyDescent="0.25">
      <c r="C1" s="2"/>
      <c r="F1" s="1"/>
    </row>
    <row r="2" spans="2:12" ht="31.5" customHeight="1" x14ac:dyDescent="0.25">
      <c r="D2" s="120" t="s">
        <v>52</v>
      </c>
      <c r="E2" s="120"/>
      <c r="F2" s="104"/>
    </row>
    <row r="3" spans="2:12" x14ac:dyDescent="0.25">
      <c r="B3" s="3" t="s">
        <v>15</v>
      </c>
      <c r="C3" s="99">
        <v>833410112</v>
      </c>
      <c r="D3" s="104"/>
      <c r="E3" s="104"/>
      <c r="F3" s="104"/>
    </row>
    <row r="4" spans="2:12" ht="57.95" customHeight="1" x14ac:dyDescent="0.25">
      <c r="B4" s="3" t="s">
        <v>104</v>
      </c>
      <c r="C4" s="100" t="s">
        <v>87</v>
      </c>
      <c r="D4" s="119" t="s">
        <v>88</v>
      </c>
      <c r="E4" s="119"/>
      <c r="F4" s="119"/>
    </row>
    <row r="6" spans="2:12" x14ac:dyDescent="0.25">
      <c r="B6" s="2" t="s">
        <v>79</v>
      </c>
    </row>
    <row r="7" spans="2:12" x14ac:dyDescent="0.25">
      <c r="B7" s="1" t="s">
        <v>85</v>
      </c>
    </row>
    <row r="8" spans="2:12" x14ac:dyDescent="0.25">
      <c r="B8" s="1" t="s">
        <v>81</v>
      </c>
      <c r="H8" s="119"/>
      <c r="I8" s="119"/>
      <c r="J8" s="119"/>
      <c r="K8" s="119"/>
      <c r="L8" s="119"/>
    </row>
    <row r="9" spans="2:12" x14ac:dyDescent="0.25">
      <c r="B9" s="1" t="s">
        <v>82</v>
      </c>
      <c r="H9" s="119"/>
      <c r="I9" s="119"/>
      <c r="J9" s="119"/>
      <c r="K9" s="119"/>
      <c r="L9" s="119"/>
    </row>
    <row r="10" spans="2:12" x14ac:dyDescent="0.25">
      <c r="B10" s="1" t="s">
        <v>83</v>
      </c>
    </row>
    <row r="11" spans="2:12" x14ac:dyDescent="0.25">
      <c r="B11" s="1" t="s">
        <v>84</v>
      </c>
    </row>
    <row r="13" spans="2:12" x14ac:dyDescent="0.25">
      <c r="B13" s="2" t="s">
        <v>80</v>
      </c>
    </row>
    <row r="15" spans="2:12" ht="15.75" customHeight="1" x14ac:dyDescent="0.25">
      <c r="B15" s="122" t="s">
        <v>57</v>
      </c>
      <c r="C15" s="122" t="s">
        <v>65</v>
      </c>
      <c r="D15" s="122" t="s">
        <v>58</v>
      </c>
      <c r="E15" s="122" t="s">
        <v>59</v>
      </c>
      <c r="F15" s="122" t="s">
        <v>60</v>
      </c>
    </row>
    <row r="16" spans="2:12" ht="48.75" customHeight="1" x14ac:dyDescent="0.25">
      <c r="B16" s="122"/>
      <c r="C16" s="122"/>
      <c r="D16" s="122"/>
      <c r="E16" s="122"/>
      <c r="F16" s="122"/>
    </row>
    <row r="17" spans="2:6" ht="33" x14ac:dyDescent="0.25">
      <c r="B17" s="81"/>
      <c r="C17" s="81"/>
      <c r="D17" s="81"/>
      <c r="E17" s="81"/>
      <c r="F17" s="118" t="s">
        <v>101</v>
      </c>
    </row>
    <row r="18" spans="2:6" ht="49.5" x14ac:dyDescent="0.25">
      <c r="B18" s="81"/>
      <c r="C18" s="81"/>
      <c r="D18" s="81"/>
      <c r="E18" s="81"/>
      <c r="F18" s="118" t="s">
        <v>102</v>
      </c>
    </row>
    <row r="19" spans="2:6" ht="33" x14ac:dyDescent="0.25">
      <c r="B19" s="81"/>
      <c r="C19" s="81"/>
      <c r="D19" s="81"/>
      <c r="E19" s="81"/>
      <c r="F19" s="118" t="s">
        <v>89</v>
      </c>
    </row>
    <row r="20" spans="2:6" ht="33" x14ac:dyDescent="0.25">
      <c r="B20" s="81"/>
      <c r="C20" s="81"/>
      <c r="D20" s="81"/>
      <c r="E20" s="81"/>
      <c r="F20" s="118" t="s">
        <v>90</v>
      </c>
    </row>
    <row r="21" spans="2:6" ht="49.5" x14ac:dyDescent="0.25">
      <c r="B21" s="81"/>
      <c r="C21" s="81"/>
      <c r="D21" s="81"/>
      <c r="E21" s="81"/>
      <c r="F21" s="118" t="s">
        <v>91</v>
      </c>
    </row>
    <row r="22" spans="2:6" ht="33" x14ac:dyDescent="0.25">
      <c r="B22" s="81"/>
      <c r="C22" s="81"/>
      <c r="D22" s="81"/>
      <c r="E22" s="81"/>
      <c r="F22" s="118" t="s">
        <v>92</v>
      </c>
    </row>
    <row r="23" spans="2:6" ht="33" x14ac:dyDescent="0.25">
      <c r="B23" s="81"/>
      <c r="C23" s="81"/>
      <c r="D23" s="81"/>
      <c r="E23" s="81"/>
      <c r="F23" s="118" t="s">
        <v>93</v>
      </c>
    </row>
    <row r="24" spans="2:6" ht="33" x14ac:dyDescent="0.25">
      <c r="B24" s="81"/>
      <c r="C24" s="81"/>
      <c r="D24" s="81"/>
      <c r="E24" s="81"/>
      <c r="F24" s="118" t="s">
        <v>94</v>
      </c>
    </row>
    <row r="25" spans="2:6" ht="49.5" x14ac:dyDescent="0.25">
      <c r="B25" s="81"/>
      <c r="C25" s="81"/>
      <c r="D25" s="81"/>
      <c r="E25" s="81"/>
      <c r="F25" s="118" t="s">
        <v>95</v>
      </c>
    </row>
    <row r="26" spans="2:6" ht="49.5" x14ac:dyDescent="0.25">
      <c r="B26" s="81"/>
      <c r="C26" s="81"/>
      <c r="D26" s="81"/>
      <c r="E26" s="81"/>
      <c r="F26" s="118" t="s">
        <v>96</v>
      </c>
    </row>
    <row r="27" spans="2:6" ht="66" x14ac:dyDescent="0.25">
      <c r="B27" s="81"/>
      <c r="C27" s="81"/>
      <c r="D27" s="81"/>
      <c r="E27" s="81"/>
      <c r="F27" s="118" t="s">
        <v>97</v>
      </c>
    </row>
    <row r="28" spans="2:6" ht="49.5" x14ac:dyDescent="0.25">
      <c r="B28" s="81"/>
      <c r="C28" s="81"/>
      <c r="D28" s="81"/>
      <c r="E28" s="81"/>
      <c r="F28" s="118" t="s">
        <v>98</v>
      </c>
    </row>
    <row r="29" spans="2:6" ht="49.5" x14ac:dyDescent="0.25">
      <c r="B29" s="81"/>
      <c r="C29" s="81"/>
      <c r="D29" s="81"/>
      <c r="E29" s="81"/>
      <c r="F29" s="118" t="s">
        <v>99</v>
      </c>
    </row>
    <row r="30" spans="2:6" ht="33" x14ac:dyDescent="0.25">
      <c r="B30" s="81"/>
      <c r="C30" s="81"/>
      <c r="D30" s="81"/>
      <c r="E30" s="81"/>
      <c r="F30" s="118" t="s">
        <v>100</v>
      </c>
    </row>
    <row r="32" spans="2:6" x14ac:dyDescent="0.25">
      <c r="B32" s="2" t="s">
        <v>66</v>
      </c>
    </row>
    <row r="34" spans="2:6" x14ac:dyDescent="0.25">
      <c r="B34" s="2" t="s">
        <v>19</v>
      </c>
    </row>
    <row r="35" spans="2:6" x14ac:dyDescent="0.25">
      <c r="B35" s="2" t="s">
        <v>103</v>
      </c>
      <c r="C35" s="1" t="s">
        <v>20</v>
      </c>
    </row>
    <row r="41" spans="2:6" x14ac:dyDescent="0.25">
      <c r="F41" s="102" t="s">
        <v>105</v>
      </c>
    </row>
    <row r="42" spans="2:6" x14ac:dyDescent="0.25">
      <c r="E42" s="121"/>
      <c r="F42" s="121"/>
    </row>
    <row r="43" spans="2:6" x14ac:dyDescent="0.25">
      <c r="F43" s="95" t="s">
        <v>11</v>
      </c>
    </row>
    <row r="44" spans="2:6" x14ac:dyDescent="0.25">
      <c r="D44" s="6"/>
    </row>
  </sheetData>
  <mergeCells count="9">
    <mergeCell ref="H8:L9"/>
    <mergeCell ref="D4:F4"/>
    <mergeCell ref="D2:E2"/>
    <mergeCell ref="E42:F42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view="pageBreakPreview" zoomScale="85" zoomScaleNormal="60" zoomScaleSheetLayoutView="85" workbookViewId="0">
      <selection activeCell="E35" sqref="E35"/>
    </sheetView>
  </sheetViews>
  <sheetFormatPr baseColWidth="10" defaultColWidth="9.77734375" defaultRowHeight="15.75" x14ac:dyDescent="0.25"/>
  <cols>
    <col min="1" max="1" width="9.77734375" style="1"/>
    <col min="2" max="2" width="25.88671875" style="1" customWidth="1"/>
    <col min="3" max="3" width="16.6640625" style="1" customWidth="1"/>
    <col min="4" max="4" width="19.21875" style="1" customWidth="1"/>
    <col min="5" max="5" width="22.21875" style="1" customWidth="1"/>
    <col min="6" max="6" width="24.88671875" style="1" customWidth="1"/>
    <col min="7" max="7" width="15.21875" style="1" customWidth="1"/>
    <col min="8" max="8" width="18.88671875" style="1" customWidth="1"/>
    <col min="9" max="257" width="9.77734375" style="1"/>
    <col min="258" max="258" width="16.88671875" style="1" customWidth="1"/>
    <col min="259" max="259" width="78.44140625" style="1" customWidth="1"/>
    <col min="260" max="260" width="10.44140625" style="1" customWidth="1"/>
    <col min="261" max="261" width="9.77734375" style="1"/>
    <col min="262" max="262" width="11.77734375" style="1" customWidth="1"/>
    <col min="263" max="263" width="15.109375" style="1" customWidth="1"/>
    <col min="264" max="264" width="16.44140625" style="1" customWidth="1"/>
    <col min="265" max="513" width="9.77734375" style="1"/>
    <col min="514" max="514" width="16.88671875" style="1" customWidth="1"/>
    <col min="515" max="515" width="78.44140625" style="1" customWidth="1"/>
    <col min="516" max="516" width="10.44140625" style="1" customWidth="1"/>
    <col min="517" max="517" width="9.77734375" style="1"/>
    <col min="518" max="518" width="11.77734375" style="1" customWidth="1"/>
    <col min="519" max="519" width="15.109375" style="1" customWidth="1"/>
    <col min="520" max="520" width="16.44140625" style="1" customWidth="1"/>
    <col min="521" max="769" width="9.77734375" style="1"/>
    <col min="770" max="770" width="16.88671875" style="1" customWidth="1"/>
    <col min="771" max="771" width="78.44140625" style="1" customWidth="1"/>
    <col min="772" max="772" width="10.44140625" style="1" customWidth="1"/>
    <col min="773" max="773" width="9.77734375" style="1"/>
    <col min="774" max="774" width="11.77734375" style="1" customWidth="1"/>
    <col min="775" max="775" width="15.109375" style="1" customWidth="1"/>
    <col min="776" max="776" width="16.44140625" style="1" customWidth="1"/>
    <col min="777" max="1025" width="9.77734375" style="1"/>
    <col min="1026" max="1026" width="16.88671875" style="1" customWidth="1"/>
    <col min="1027" max="1027" width="78.44140625" style="1" customWidth="1"/>
    <col min="1028" max="1028" width="10.44140625" style="1" customWidth="1"/>
    <col min="1029" max="1029" width="9.77734375" style="1"/>
    <col min="1030" max="1030" width="11.77734375" style="1" customWidth="1"/>
    <col min="1031" max="1031" width="15.109375" style="1" customWidth="1"/>
    <col min="1032" max="1032" width="16.44140625" style="1" customWidth="1"/>
    <col min="1033" max="1281" width="9.77734375" style="1"/>
    <col min="1282" max="1282" width="16.88671875" style="1" customWidth="1"/>
    <col min="1283" max="1283" width="78.44140625" style="1" customWidth="1"/>
    <col min="1284" max="1284" width="10.44140625" style="1" customWidth="1"/>
    <col min="1285" max="1285" width="9.77734375" style="1"/>
    <col min="1286" max="1286" width="11.77734375" style="1" customWidth="1"/>
    <col min="1287" max="1287" width="15.109375" style="1" customWidth="1"/>
    <col min="1288" max="1288" width="16.44140625" style="1" customWidth="1"/>
    <col min="1289" max="1537" width="9.77734375" style="1"/>
    <col min="1538" max="1538" width="16.88671875" style="1" customWidth="1"/>
    <col min="1539" max="1539" width="78.44140625" style="1" customWidth="1"/>
    <col min="1540" max="1540" width="10.44140625" style="1" customWidth="1"/>
    <col min="1541" max="1541" width="9.77734375" style="1"/>
    <col min="1542" max="1542" width="11.77734375" style="1" customWidth="1"/>
    <col min="1543" max="1543" width="15.109375" style="1" customWidth="1"/>
    <col min="1544" max="1544" width="16.44140625" style="1" customWidth="1"/>
    <col min="1545" max="1793" width="9.77734375" style="1"/>
    <col min="1794" max="1794" width="16.88671875" style="1" customWidth="1"/>
    <col min="1795" max="1795" width="78.44140625" style="1" customWidth="1"/>
    <col min="1796" max="1796" width="10.44140625" style="1" customWidth="1"/>
    <col min="1797" max="1797" width="9.77734375" style="1"/>
    <col min="1798" max="1798" width="11.77734375" style="1" customWidth="1"/>
    <col min="1799" max="1799" width="15.109375" style="1" customWidth="1"/>
    <col min="1800" max="1800" width="16.44140625" style="1" customWidth="1"/>
    <col min="1801" max="2049" width="9.77734375" style="1"/>
    <col min="2050" max="2050" width="16.88671875" style="1" customWidth="1"/>
    <col min="2051" max="2051" width="78.44140625" style="1" customWidth="1"/>
    <col min="2052" max="2052" width="10.44140625" style="1" customWidth="1"/>
    <col min="2053" max="2053" width="9.77734375" style="1"/>
    <col min="2054" max="2054" width="11.77734375" style="1" customWidth="1"/>
    <col min="2055" max="2055" width="15.109375" style="1" customWidth="1"/>
    <col min="2056" max="2056" width="16.44140625" style="1" customWidth="1"/>
    <col min="2057" max="2305" width="9.77734375" style="1"/>
    <col min="2306" max="2306" width="16.88671875" style="1" customWidth="1"/>
    <col min="2307" max="2307" width="78.44140625" style="1" customWidth="1"/>
    <col min="2308" max="2308" width="10.44140625" style="1" customWidth="1"/>
    <col min="2309" max="2309" width="9.77734375" style="1"/>
    <col min="2310" max="2310" width="11.77734375" style="1" customWidth="1"/>
    <col min="2311" max="2311" width="15.109375" style="1" customWidth="1"/>
    <col min="2312" max="2312" width="16.44140625" style="1" customWidth="1"/>
    <col min="2313" max="2561" width="9.77734375" style="1"/>
    <col min="2562" max="2562" width="16.88671875" style="1" customWidth="1"/>
    <col min="2563" max="2563" width="78.44140625" style="1" customWidth="1"/>
    <col min="2564" max="2564" width="10.44140625" style="1" customWidth="1"/>
    <col min="2565" max="2565" width="9.77734375" style="1"/>
    <col min="2566" max="2566" width="11.77734375" style="1" customWidth="1"/>
    <col min="2567" max="2567" width="15.109375" style="1" customWidth="1"/>
    <col min="2568" max="2568" width="16.44140625" style="1" customWidth="1"/>
    <col min="2569" max="2817" width="9.77734375" style="1"/>
    <col min="2818" max="2818" width="16.88671875" style="1" customWidth="1"/>
    <col min="2819" max="2819" width="78.44140625" style="1" customWidth="1"/>
    <col min="2820" max="2820" width="10.44140625" style="1" customWidth="1"/>
    <col min="2821" max="2821" width="9.77734375" style="1"/>
    <col min="2822" max="2822" width="11.77734375" style="1" customWidth="1"/>
    <col min="2823" max="2823" width="15.109375" style="1" customWidth="1"/>
    <col min="2824" max="2824" width="16.44140625" style="1" customWidth="1"/>
    <col min="2825" max="3073" width="9.77734375" style="1"/>
    <col min="3074" max="3074" width="16.88671875" style="1" customWidth="1"/>
    <col min="3075" max="3075" width="78.44140625" style="1" customWidth="1"/>
    <col min="3076" max="3076" width="10.44140625" style="1" customWidth="1"/>
    <col min="3077" max="3077" width="9.77734375" style="1"/>
    <col min="3078" max="3078" width="11.77734375" style="1" customWidth="1"/>
    <col min="3079" max="3079" width="15.109375" style="1" customWidth="1"/>
    <col min="3080" max="3080" width="16.44140625" style="1" customWidth="1"/>
    <col min="3081" max="3329" width="9.77734375" style="1"/>
    <col min="3330" max="3330" width="16.88671875" style="1" customWidth="1"/>
    <col min="3331" max="3331" width="78.44140625" style="1" customWidth="1"/>
    <col min="3332" max="3332" width="10.44140625" style="1" customWidth="1"/>
    <col min="3333" max="3333" width="9.77734375" style="1"/>
    <col min="3334" max="3334" width="11.77734375" style="1" customWidth="1"/>
    <col min="3335" max="3335" width="15.109375" style="1" customWidth="1"/>
    <col min="3336" max="3336" width="16.44140625" style="1" customWidth="1"/>
    <col min="3337" max="3585" width="9.77734375" style="1"/>
    <col min="3586" max="3586" width="16.88671875" style="1" customWidth="1"/>
    <col min="3587" max="3587" width="78.44140625" style="1" customWidth="1"/>
    <col min="3588" max="3588" width="10.44140625" style="1" customWidth="1"/>
    <col min="3589" max="3589" width="9.77734375" style="1"/>
    <col min="3590" max="3590" width="11.77734375" style="1" customWidth="1"/>
    <col min="3591" max="3591" width="15.109375" style="1" customWidth="1"/>
    <col min="3592" max="3592" width="16.44140625" style="1" customWidth="1"/>
    <col min="3593" max="3841" width="9.77734375" style="1"/>
    <col min="3842" max="3842" width="16.88671875" style="1" customWidth="1"/>
    <col min="3843" max="3843" width="78.44140625" style="1" customWidth="1"/>
    <col min="3844" max="3844" width="10.44140625" style="1" customWidth="1"/>
    <col min="3845" max="3845" width="9.77734375" style="1"/>
    <col min="3846" max="3846" width="11.77734375" style="1" customWidth="1"/>
    <col min="3847" max="3847" width="15.109375" style="1" customWidth="1"/>
    <col min="3848" max="3848" width="16.44140625" style="1" customWidth="1"/>
    <col min="3849" max="4097" width="9.77734375" style="1"/>
    <col min="4098" max="4098" width="16.88671875" style="1" customWidth="1"/>
    <col min="4099" max="4099" width="78.44140625" style="1" customWidth="1"/>
    <col min="4100" max="4100" width="10.44140625" style="1" customWidth="1"/>
    <col min="4101" max="4101" width="9.77734375" style="1"/>
    <col min="4102" max="4102" width="11.77734375" style="1" customWidth="1"/>
    <col min="4103" max="4103" width="15.109375" style="1" customWidth="1"/>
    <col min="4104" max="4104" width="16.44140625" style="1" customWidth="1"/>
    <col min="4105" max="4353" width="9.77734375" style="1"/>
    <col min="4354" max="4354" width="16.88671875" style="1" customWidth="1"/>
    <col min="4355" max="4355" width="78.44140625" style="1" customWidth="1"/>
    <col min="4356" max="4356" width="10.44140625" style="1" customWidth="1"/>
    <col min="4357" max="4357" width="9.77734375" style="1"/>
    <col min="4358" max="4358" width="11.77734375" style="1" customWidth="1"/>
    <col min="4359" max="4359" width="15.109375" style="1" customWidth="1"/>
    <col min="4360" max="4360" width="16.44140625" style="1" customWidth="1"/>
    <col min="4361" max="4609" width="9.77734375" style="1"/>
    <col min="4610" max="4610" width="16.88671875" style="1" customWidth="1"/>
    <col min="4611" max="4611" width="78.44140625" style="1" customWidth="1"/>
    <col min="4612" max="4612" width="10.44140625" style="1" customWidth="1"/>
    <col min="4613" max="4613" width="9.77734375" style="1"/>
    <col min="4614" max="4614" width="11.77734375" style="1" customWidth="1"/>
    <col min="4615" max="4615" width="15.109375" style="1" customWidth="1"/>
    <col min="4616" max="4616" width="16.44140625" style="1" customWidth="1"/>
    <col min="4617" max="4865" width="9.77734375" style="1"/>
    <col min="4866" max="4866" width="16.88671875" style="1" customWidth="1"/>
    <col min="4867" max="4867" width="78.44140625" style="1" customWidth="1"/>
    <col min="4868" max="4868" width="10.44140625" style="1" customWidth="1"/>
    <col min="4869" max="4869" width="9.77734375" style="1"/>
    <col min="4870" max="4870" width="11.77734375" style="1" customWidth="1"/>
    <col min="4871" max="4871" width="15.109375" style="1" customWidth="1"/>
    <col min="4872" max="4872" width="16.44140625" style="1" customWidth="1"/>
    <col min="4873" max="5121" width="9.77734375" style="1"/>
    <col min="5122" max="5122" width="16.88671875" style="1" customWidth="1"/>
    <col min="5123" max="5123" width="78.44140625" style="1" customWidth="1"/>
    <col min="5124" max="5124" width="10.44140625" style="1" customWidth="1"/>
    <col min="5125" max="5125" width="9.77734375" style="1"/>
    <col min="5126" max="5126" width="11.77734375" style="1" customWidth="1"/>
    <col min="5127" max="5127" width="15.109375" style="1" customWidth="1"/>
    <col min="5128" max="5128" width="16.44140625" style="1" customWidth="1"/>
    <col min="5129" max="5377" width="9.77734375" style="1"/>
    <col min="5378" max="5378" width="16.88671875" style="1" customWidth="1"/>
    <col min="5379" max="5379" width="78.44140625" style="1" customWidth="1"/>
    <col min="5380" max="5380" width="10.44140625" style="1" customWidth="1"/>
    <col min="5381" max="5381" width="9.77734375" style="1"/>
    <col min="5382" max="5382" width="11.77734375" style="1" customWidth="1"/>
    <col min="5383" max="5383" width="15.109375" style="1" customWidth="1"/>
    <col min="5384" max="5384" width="16.44140625" style="1" customWidth="1"/>
    <col min="5385" max="5633" width="9.77734375" style="1"/>
    <col min="5634" max="5634" width="16.88671875" style="1" customWidth="1"/>
    <col min="5635" max="5635" width="78.44140625" style="1" customWidth="1"/>
    <col min="5636" max="5636" width="10.44140625" style="1" customWidth="1"/>
    <col min="5637" max="5637" width="9.77734375" style="1"/>
    <col min="5638" max="5638" width="11.77734375" style="1" customWidth="1"/>
    <col min="5639" max="5639" width="15.109375" style="1" customWidth="1"/>
    <col min="5640" max="5640" width="16.44140625" style="1" customWidth="1"/>
    <col min="5641" max="5889" width="9.77734375" style="1"/>
    <col min="5890" max="5890" width="16.88671875" style="1" customWidth="1"/>
    <col min="5891" max="5891" width="78.44140625" style="1" customWidth="1"/>
    <col min="5892" max="5892" width="10.44140625" style="1" customWidth="1"/>
    <col min="5893" max="5893" width="9.77734375" style="1"/>
    <col min="5894" max="5894" width="11.77734375" style="1" customWidth="1"/>
    <col min="5895" max="5895" width="15.109375" style="1" customWidth="1"/>
    <col min="5896" max="5896" width="16.44140625" style="1" customWidth="1"/>
    <col min="5897" max="6145" width="9.77734375" style="1"/>
    <col min="6146" max="6146" width="16.88671875" style="1" customWidth="1"/>
    <col min="6147" max="6147" width="78.44140625" style="1" customWidth="1"/>
    <col min="6148" max="6148" width="10.44140625" style="1" customWidth="1"/>
    <col min="6149" max="6149" width="9.77734375" style="1"/>
    <col min="6150" max="6150" width="11.77734375" style="1" customWidth="1"/>
    <col min="6151" max="6151" width="15.109375" style="1" customWidth="1"/>
    <col min="6152" max="6152" width="16.44140625" style="1" customWidth="1"/>
    <col min="6153" max="6401" width="9.77734375" style="1"/>
    <col min="6402" max="6402" width="16.88671875" style="1" customWidth="1"/>
    <col min="6403" max="6403" width="78.44140625" style="1" customWidth="1"/>
    <col min="6404" max="6404" width="10.44140625" style="1" customWidth="1"/>
    <col min="6405" max="6405" width="9.77734375" style="1"/>
    <col min="6406" max="6406" width="11.77734375" style="1" customWidth="1"/>
    <col min="6407" max="6407" width="15.109375" style="1" customWidth="1"/>
    <col min="6408" max="6408" width="16.44140625" style="1" customWidth="1"/>
    <col min="6409" max="6657" width="9.77734375" style="1"/>
    <col min="6658" max="6658" width="16.88671875" style="1" customWidth="1"/>
    <col min="6659" max="6659" width="78.44140625" style="1" customWidth="1"/>
    <col min="6660" max="6660" width="10.44140625" style="1" customWidth="1"/>
    <col min="6661" max="6661" width="9.77734375" style="1"/>
    <col min="6662" max="6662" width="11.77734375" style="1" customWidth="1"/>
    <col min="6663" max="6663" width="15.109375" style="1" customWidth="1"/>
    <col min="6664" max="6664" width="16.44140625" style="1" customWidth="1"/>
    <col min="6665" max="6913" width="9.77734375" style="1"/>
    <col min="6914" max="6914" width="16.88671875" style="1" customWidth="1"/>
    <col min="6915" max="6915" width="78.44140625" style="1" customWidth="1"/>
    <col min="6916" max="6916" width="10.44140625" style="1" customWidth="1"/>
    <col min="6917" max="6917" width="9.77734375" style="1"/>
    <col min="6918" max="6918" width="11.77734375" style="1" customWidth="1"/>
    <col min="6919" max="6919" width="15.109375" style="1" customWidth="1"/>
    <col min="6920" max="6920" width="16.44140625" style="1" customWidth="1"/>
    <col min="6921" max="7169" width="9.77734375" style="1"/>
    <col min="7170" max="7170" width="16.88671875" style="1" customWidth="1"/>
    <col min="7171" max="7171" width="78.44140625" style="1" customWidth="1"/>
    <col min="7172" max="7172" width="10.44140625" style="1" customWidth="1"/>
    <col min="7173" max="7173" width="9.77734375" style="1"/>
    <col min="7174" max="7174" width="11.77734375" style="1" customWidth="1"/>
    <col min="7175" max="7175" width="15.109375" style="1" customWidth="1"/>
    <col min="7176" max="7176" width="16.44140625" style="1" customWidth="1"/>
    <col min="7177" max="7425" width="9.77734375" style="1"/>
    <col min="7426" max="7426" width="16.88671875" style="1" customWidth="1"/>
    <col min="7427" max="7427" width="78.44140625" style="1" customWidth="1"/>
    <col min="7428" max="7428" width="10.44140625" style="1" customWidth="1"/>
    <col min="7429" max="7429" width="9.77734375" style="1"/>
    <col min="7430" max="7430" width="11.77734375" style="1" customWidth="1"/>
    <col min="7431" max="7431" width="15.109375" style="1" customWidth="1"/>
    <col min="7432" max="7432" width="16.44140625" style="1" customWidth="1"/>
    <col min="7433" max="7681" width="9.77734375" style="1"/>
    <col min="7682" max="7682" width="16.88671875" style="1" customWidth="1"/>
    <col min="7683" max="7683" width="78.44140625" style="1" customWidth="1"/>
    <col min="7684" max="7684" width="10.44140625" style="1" customWidth="1"/>
    <col min="7685" max="7685" width="9.77734375" style="1"/>
    <col min="7686" max="7686" width="11.77734375" style="1" customWidth="1"/>
    <col min="7687" max="7687" width="15.109375" style="1" customWidth="1"/>
    <col min="7688" max="7688" width="16.44140625" style="1" customWidth="1"/>
    <col min="7689" max="7937" width="9.77734375" style="1"/>
    <col min="7938" max="7938" width="16.88671875" style="1" customWidth="1"/>
    <col min="7939" max="7939" width="78.44140625" style="1" customWidth="1"/>
    <col min="7940" max="7940" width="10.44140625" style="1" customWidth="1"/>
    <col min="7941" max="7941" width="9.77734375" style="1"/>
    <col min="7942" max="7942" width="11.77734375" style="1" customWidth="1"/>
    <col min="7943" max="7943" width="15.109375" style="1" customWidth="1"/>
    <col min="7944" max="7944" width="16.44140625" style="1" customWidth="1"/>
    <col min="7945" max="8193" width="9.77734375" style="1"/>
    <col min="8194" max="8194" width="16.88671875" style="1" customWidth="1"/>
    <col min="8195" max="8195" width="78.44140625" style="1" customWidth="1"/>
    <col min="8196" max="8196" width="10.44140625" style="1" customWidth="1"/>
    <col min="8197" max="8197" width="9.77734375" style="1"/>
    <col min="8198" max="8198" width="11.77734375" style="1" customWidth="1"/>
    <col min="8199" max="8199" width="15.109375" style="1" customWidth="1"/>
    <col min="8200" max="8200" width="16.44140625" style="1" customWidth="1"/>
    <col min="8201" max="8449" width="9.77734375" style="1"/>
    <col min="8450" max="8450" width="16.88671875" style="1" customWidth="1"/>
    <col min="8451" max="8451" width="78.44140625" style="1" customWidth="1"/>
    <col min="8452" max="8452" width="10.44140625" style="1" customWidth="1"/>
    <col min="8453" max="8453" width="9.77734375" style="1"/>
    <col min="8454" max="8454" width="11.77734375" style="1" customWidth="1"/>
    <col min="8455" max="8455" width="15.109375" style="1" customWidth="1"/>
    <col min="8456" max="8456" width="16.44140625" style="1" customWidth="1"/>
    <col min="8457" max="8705" width="9.77734375" style="1"/>
    <col min="8706" max="8706" width="16.88671875" style="1" customWidth="1"/>
    <col min="8707" max="8707" width="78.44140625" style="1" customWidth="1"/>
    <col min="8708" max="8708" width="10.44140625" style="1" customWidth="1"/>
    <col min="8709" max="8709" width="9.77734375" style="1"/>
    <col min="8710" max="8710" width="11.77734375" style="1" customWidth="1"/>
    <col min="8711" max="8711" width="15.109375" style="1" customWidth="1"/>
    <col min="8712" max="8712" width="16.44140625" style="1" customWidth="1"/>
    <col min="8713" max="8961" width="9.77734375" style="1"/>
    <col min="8962" max="8962" width="16.88671875" style="1" customWidth="1"/>
    <col min="8963" max="8963" width="78.44140625" style="1" customWidth="1"/>
    <col min="8964" max="8964" width="10.44140625" style="1" customWidth="1"/>
    <col min="8965" max="8965" width="9.77734375" style="1"/>
    <col min="8966" max="8966" width="11.77734375" style="1" customWidth="1"/>
    <col min="8967" max="8967" width="15.109375" style="1" customWidth="1"/>
    <col min="8968" max="8968" width="16.44140625" style="1" customWidth="1"/>
    <col min="8969" max="9217" width="9.77734375" style="1"/>
    <col min="9218" max="9218" width="16.88671875" style="1" customWidth="1"/>
    <col min="9219" max="9219" width="78.44140625" style="1" customWidth="1"/>
    <col min="9220" max="9220" width="10.44140625" style="1" customWidth="1"/>
    <col min="9221" max="9221" width="9.77734375" style="1"/>
    <col min="9222" max="9222" width="11.77734375" style="1" customWidth="1"/>
    <col min="9223" max="9223" width="15.109375" style="1" customWidth="1"/>
    <col min="9224" max="9224" width="16.44140625" style="1" customWidth="1"/>
    <col min="9225" max="9473" width="9.77734375" style="1"/>
    <col min="9474" max="9474" width="16.88671875" style="1" customWidth="1"/>
    <col min="9475" max="9475" width="78.44140625" style="1" customWidth="1"/>
    <col min="9476" max="9476" width="10.44140625" style="1" customWidth="1"/>
    <col min="9477" max="9477" width="9.77734375" style="1"/>
    <col min="9478" max="9478" width="11.77734375" style="1" customWidth="1"/>
    <col min="9479" max="9479" width="15.109375" style="1" customWidth="1"/>
    <col min="9480" max="9480" width="16.44140625" style="1" customWidth="1"/>
    <col min="9481" max="9729" width="9.77734375" style="1"/>
    <col min="9730" max="9730" width="16.88671875" style="1" customWidth="1"/>
    <col min="9731" max="9731" width="78.44140625" style="1" customWidth="1"/>
    <col min="9732" max="9732" width="10.44140625" style="1" customWidth="1"/>
    <col min="9733" max="9733" width="9.77734375" style="1"/>
    <col min="9734" max="9734" width="11.77734375" style="1" customWidth="1"/>
    <col min="9735" max="9735" width="15.109375" style="1" customWidth="1"/>
    <col min="9736" max="9736" width="16.44140625" style="1" customWidth="1"/>
    <col min="9737" max="9985" width="9.77734375" style="1"/>
    <col min="9986" max="9986" width="16.88671875" style="1" customWidth="1"/>
    <col min="9987" max="9987" width="78.44140625" style="1" customWidth="1"/>
    <col min="9988" max="9988" width="10.44140625" style="1" customWidth="1"/>
    <col min="9989" max="9989" width="9.77734375" style="1"/>
    <col min="9990" max="9990" width="11.77734375" style="1" customWidth="1"/>
    <col min="9991" max="9991" width="15.109375" style="1" customWidth="1"/>
    <col min="9992" max="9992" width="16.44140625" style="1" customWidth="1"/>
    <col min="9993" max="10241" width="9.77734375" style="1"/>
    <col min="10242" max="10242" width="16.88671875" style="1" customWidth="1"/>
    <col min="10243" max="10243" width="78.44140625" style="1" customWidth="1"/>
    <col min="10244" max="10244" width="10.44140625" style="1" customWidth="1"/>
    <col min="10245" max="10245" width="9.77734375" style="1"/>
    <col min="10246" max="10246" width="11.77734375" style="1" customWidth="1"/>
    <col min="10247" max="10247" width="15.109375" style="1" customWidth="1"/>
    <col min="10248" max="10248" width="16.44140625" style="1" customWidth="1"/>
    <col min="10249" max="10497" width="9.77734375" style="1"/>
    <col min="10498" max="10498" width="16.88671875" style="1" customWidth="1"/>
    <col min="10499" max="10499" width="78.44140625" style="1" customWidth="1"/>
    <col min="10500" max="10500" width="10.44140625" style="1" customWidth="1"/>
    <col min="10501" max="10501" width="9.77734375" style="1"/>
    <col min="10502" max="10502" width="11.77734375" style="1" customWidth="1"/>
    <col min="10503" max="10503" width="15.109375" style="1" customWidth="1"/>
    <col min="10504" max="10504" width="16.44140625" style="1" customWidth="1"/>
    <col min="10505" max="10753" width="9.77734375" style="1"/>
    <col min="10754" max="10754" width="16.88671875" style="1" customWidth="1"/>
    <col min="10755" max="10755" width="78.44140625" style="1" customWidth="1"/>
    <col min="10756" max="10756" width="10.44140625" style="1" customWidth="1"/>
    <col min="10757" max="10757" width="9.77734375" style="1"/>
    <col min="10758" max="10758" width="11.77734375" style="1" customWidth="1"/>
    <col min="10759" max="10759" width="15.109375" style="1" customWidth="1"/>
    <col min="10760" max="10760" width="16.44140625" style="1" customWidth="1"/>
    <col min="10761" max="11009" width="9.77734375" style="1"/>
    <col min="11010" max="11010" width="16.88671875" style="1" customWidth="1"/>
    <col min="11011" max="11011" width="78.44140625" style="1" customWidth="1"/>
    <col min="11012" max="11012" width="10.44140625" style="1" customWidth="1"/>
    <col min="11013" max="11013" width="9.77734375" style="1"/>
    <col min="11014" max="11014" width="11.77734375" style="1" customWidth="1"/>
    <col min="11015" max="11015" width="15.109375" style="1" customWidth="1"/>
    <col min="11016" max="11016" width="16.44140625" style="1" customWidth="1"/>
    <col min="11017" max="11265" width="9.77734375" style="1"/>
    <col min="11266" max="11266" width="16.88671875" style="1" customWidth="1"/>
    <col min="11267" max="11267" width="78.44140625" style="1" customWidth="1"/>
    <col min="11268" max="11268" width="10.44140625" style="1" customWidth="1"/>
    <col min="11269" max="11269" width="9.77734375" style="1"/>
    <col min="11270" max="11270" width="11.77734375" style="1" customWidth="1"/>
    <col min="11271" max="11271" width="15.109375" style="1" customWidth="1"/>
    <col min="11272" max="11272" width="16.44140625" style="1" customWidth="1"/>
    <col min="11273" max="11521" width="9.77734375" style="1"/>
    <col min="11522" max="11522" width="16.88671875" style="1" customWidth="1"/>
    <col min="11523" max="11523" width="78.44140625" style="1" customWidth="1"/>
    <col min="11524" max="11524" width="10.44140625" style="1" customWidth="1"/>
    <col min="11525" max="11525" width="9.77734375" style="1"/>
    <col min="11526" max="11526" width="11.77734375" style="1" customWidth="1"/>
    <col min="11527" max="11527" width="15.109375" style="1" customWidth="1"/>
    <col min="11528" max="11528" width="16.44140625" style="1" customWidth="1"/>
    <col min="11529" max="11777" width="9.77734375" style="1"/>
    <col min="11778" max="11778" width="16.88671875" style="1" customWidth="1"/>
    <col min="11779" max="11779" width="78.44140625" style="1" customWidth="1"/>
    <col min="11780" max="11780" width="10.44140625" style="1" customWidth="1"/>
    <col min="11781" max="11781" width="9.77734375" style="1"/>
    <col min="11782" max="11782" width="11.77734375" style="1" customWidth="1"/>
    <col min="11783" max="11783" width="15.109375" style="1" customWidth="1"/>
    <col min="11784" max="11784" width="16.44140625" style="1" customWidth="1"/>
    <col min="11785" max="12033" width="9.77734375" style="1"/>
    <col min="12034" max="12034" width="16.88671875" style="1" customWidth="1"/>
    <col min="12035" max="12035" width="78.44140625" style="1" customWidth="1"/>
    <col min="12036" max="12036" width="10.44140625" style="1" customWidth="1"/>
    <col min="12037" max="12037" width="9.77734375" style="1"/>
    <col min="12038" max="12038" width="11.77734375" style="1" customWidth="1"/>
    <col min="12039" max="12039" width="15.109375" style="1" customWidth="1"/>
    <col min="12040" max="12040" width="16.44140625" style="1" customWidth="1"/>
    <col min="12041" max="12289" width="9.77734375" style="1"/>
    <col min="12290" max="12290" width="16.88671875" style="1" customWidth="1"/>
    <col min="12291" max="12291" width="78.44140625" style="1" customWidth="1"/>
    <col min="12292" max="12292" width="10.44140625" style="1" customWidth="1"/>
    <col min="12293" max="12293" width="9.77734375" style="1"/>
    <col min="12294" max="12294" width="11.77734375" style="1" customWidth="1"/>
    <col min="12295" max="12295" width="15.109375" style="1" customWidth="1"/>
    <col min="12296" max="12296" width="16.44140625" style="1" customWidth="1"/>
    <col min="12297" max="12545" width="9.77734375" style="1"/>
    <col min="12546" max="12546" width="16.88671875" style="1" customWidth="1"/>
    <col min="12547" max="12547" width="78.44140625" style="1" customWidth="1"/>
    <col min="12548" max="12548" width="10.44140625" style="1" customWidth="1"/>
    <col min="12549" max="12549" width="9.77734375" style="1"/>
    <col min="12550" max="12550" width="11.77734375" style="1" customWidth="1"/>
    <col min="12551" max="12551" width="15.109375" style="1" customWidth="1"/>
    <col min="12552" max="12552" width="16.44140625" style="1" customWidth="1"/>
    <col min="12553" max="12801" width="9.77734375" style="1"/>
    <col min="12802" max="12802" width="16.88671875" style="1" customWidth="1"/>
    <col min="12803" max="12803" width="78.44140625" style="1" customWidth="1"/>
    <col min="12804" max="12804" width="10.44140625" style="1" customWidth="1"/>
    <col min="12805" max="12805" width="9.77734375" style="1"/>
    <col min="12806" max="12806" width="11.77734375" style="1" customWidth="1"/>
    <col min="12807" max="12807" width="15.109375" style="1" customWidth="1"/>
    <col min="12808" max="12808" width="16.44140625" style="1" customWidth="1"/>
    <col min="12809" max="13057" width="9.77734375" style="1"/>
    <col min="13058" max="13058" width="16.88671875" style="1" customWidth="1"/>
    <col min="13059" max="13059" width="78.44140625" style="1" customWidth="1"/>
    <col min="13060" max="13060" width="10.44140625" style="1" customWidth="1"/>
    <col min="13061" max="13061" width="9.77734375" style="1"/>
    <col min="13062" max="13062" width="11.77734375" style="1" customWidth="1"/>
    <col min="13063" max="13063" width="15.109375" style="1" customWidth="1"/>
    <col min="13064" max="13064" width="16.44140625" style="1" customWidth="1"/>
    <col min="13065" max="13313" width="9.77734375" style="1"/>
    <col min="13314" max="13314" width="16.88671875" style="1" customWidth="1"/>
    <col min="13315" max="13315" width="78.44140625" style="1" customWidth="1"/>
    <col min="13316" max="13316" width="10.44140625" style="1" customWidth="1"/>
    <col min="13317" max="13317" width="9.77734375" style="1"/>
    <col min="13318" max="13318" width="11.77734375" style="1" customWidth="1"/>
    <col min="13319" max="13319" width="15.109375" style="1" customWidth="1"/>
    <col min="13320" max="13320" width="16.44140625" style="1" customWidth="1"/>
    <col min="13321" max="13569" width="9.77734375" style="1"/>
    <col min="13570" max="13570" width="16.88671875" style="1" customWidth="1"/>
    <col min="13571" max="13571" width="78.44140625" style="1" customWidth="1"/>
    <col min="13572" max="13572" width="10.44140625" style="1" customWidth="1"/>
    <col min="13573" max="13573" width="9.77734375" style="1"/>
    <col min="13574" max="13574" width="11.77734375" style="1" customWidth="1"/>
    <col min="13575" max="13575" width="15.109375" style="1" customWidth="1"/>
    <col min="13576" max="13576" width="16.44140625" style="1" customWidth="1"/>
    <col min="13577" max="13825" width="9.77734375" style="1"/>
    <col min="13826" max="13826" width="16.88671875" style="1" customWidth="1"/>
    <col min="13827" max="13827" width="78.44140625" style="1" customWidth="1"/>
    <col min="13828" max="13828" width="10.44140625" style="1" customWidth="1"/>
    <col min="13829" max="13829" width="9.77734375" style="1"/>
    <col min="13830" max="13830" width="11.77734375" style="1" customWidth="1"/>
    <col min="13831" max="13831" width="15.109375" style="1" customWidth="1"/>
    <col min="13832" max="13832" width="16.44140625" style="1" customWidth="1"/>
    <col min="13833" max="14081" width="9.77734375" style="1"/>
    <col min="14082" max="14082" width="16.88671875" style="1" customWidth="1"/>
    <col min="14083" max="14083" width="78.44140625" style="1" customWidth="1"/>
    <col min="14084" max="14084" width="10.44140625" style="1" customWidth="1"/>
    <col min="14085" max="14085" width="9.77734375" style="1"/>
    <col min="14086" max="14086" width="11.77734375" style="1" customWidth="1"/>
    <col min="14087" max="14087" width="15.109375" style="1" customWidth="1"/>
    <col min="14088" max="14088" width="16.44140625" style="1" customWidth="1"/>
    <col min="14089" max="14337" width="9.77734375" style="1"/>
    <col min="14338" max="14338" width="16.88671875" style="1" customWidth="1"/>
    <col min="14339" max="14339" width="78.44140625" style="1" customWidth="1"/>
    <col min="14340" max="14340" width="10.44140625" style="1" customWidth="1"/>
    <col min="14341" max="14341" width="9.77734375" style="1"/>
    <col min="14342" max="14342" width="11.77734375" style="1" customWidth="1"/>
    <col min="14343" max="14343" width="15.109375" style="1" customWidth="1"/>
    <col min="14344" max="14344" width="16.44140625" style="1" customWidth="1"/>
    <col min="14345" max="14593" width="9.77734375" style="1"/>
    <col min="14594" max="14594" width="16.88671875" style="1" customWidth="1"/>
    <col min="14595" max="14595" width="78.44140625" style="1" customWidth="1"/>
    <col min="14596" max="14596" width="10.44140625" style="1" customWidth="1"/>
    <col min="14597" max="14597" width="9.77734375" style="1"/>
    <col min="14598" max="14598" width="11.77734375" style="1" customWidth="1"/>
    <col min="14599" max="14599" width="15.109375" style="1" customWidth="1"/>
    <col min="14600" max="14600" width="16.44140625" style="1" customWidth="1"/>
    <col min="14601" max="14849" width="9.77734375" style="1"/>
    <col min="14850" max="14850" width="16.88671875" style="1" customWidth="1"/>
    <col min="14851" max="14851" width="78.44140625" style="1" customWidth="1"/>
    <col min="14852" max="14852" width="10.44140625" style="1" customWidth="1"/>
    <col min="14853" max="14853" width="9.77734375" style="1"/>
    <col min="14854" max="14854" width="11.77734375" style="1" customWidth="1"/>
    <col min="14855" max="14855" width="15.109375" style="1" customWidth="1"/>
    <col min="14856" max="14856" width="16.44140625" style="1" customWidth="1"/>
    <col min="14857" max="15105" width="9.77734375" style="1"/>
    <col min="15106" max="15106" width="16.88671875" style="1" customWidth="1"/>
    <col min="15107" max="15107" width="78.44140625" style="1" customWidth="1"/>
    <col min="15108" max="15108" width="10.44140625" style="1" customWidth="1"/>
    <col min="15109" max="15109" width="9.77734375" style="1"/>
    <col min="15110" max="15110" width="11.77734375" style="1" customWidth="1"/>
    <col min="15111" max="15111" width="15.109375" style="1" customWidth="1"/>
    <col min="15112" max="15112" width="16.44140625" style="1" customWidth="1"/>
    <col min="15113" max="15361" width="9.77734375" style="1"/>
    <col min="15362" max="15362" width="16.88671875" style="1" customWidth="1"/>
    <col min="15363" max="15363" width="78.44140625" style="1" customWidth="1"/>
    <col min="15364" max="15364" width="10.44140625" style="1" customWidth="1"/>
    <col min="15365" max="15365" width="9.77734375" style="1"/>
    <col min="15366" max="15366" width="11.77734375" style="1" customWidth="1"/>
    <col min="15367" max="15367" width="15.109375" style="1" customWidth="1"/>
    <col min="15368" max="15368" width="16.44140625" style="1" customWidth="1"/>
    <col min="15369" max="15617" width="9.77734375" style="1"/>
    <col min="15618" max="15618" width="16.88671875" style="1" customWidth="1"/>
    <col min="15619" max="15619" width="78.44140625" style="1" customWidth="1"/>
    <col min="15620" max="15620" width="10.44140625" style="1" customWidth="1"/>
    <col min="15621" max="15621" width="9.77734375" style="1"/>
    <col min="15622" max="15622" width="11.77734375" style="1" customWidth="1"/>
    <col min="15623" max="15623" width="15.109375" style="1" customWidth="1"/>
    <col min="15624" max="15624" width="16.44140625" style="1" customWidth="1"/>
    <col min="15625" max="15873" width="9.77734375" style="1"/>
    <col min="15874" max="15874" width="16.88671875" style="1" customWidth="1"/>
    <col min="15875" max="15875" width="78.44140625" style="1" customWidth="1"/>
    <col min="15876" max="15876" width="10.44140625" style="1" customWidth="1"/>
    <col min="15877" max="15877" width="9.77734375" style="1"/>
    <col min="15878" max="15878" width="11.77734375" style="1" customWidth="1"/>
    <col min="15879" max="15879" width="15.109375" style="1" customWidth="1"/>
    <col min="15880" max="15880" width="16.44140625" style="1" customWidth="1"/>
    <col min="15881" max="16129" width="9.77734375" style="1"/>
    <col min="16130" max="16130" width="16.88671875" style="1" customWidth="1"/>
    <col min="16131" max="16131" width="78.44140625" style="1" customWidth="1"/>
    <col min="16132" max="16132" width="10.44140625" style="1" customWidth="1"/>
    <col min="16133" max="16133" width="9.77734375" style="1"/>
    <col min="16134" max="16134" width="11.77734375" style="1" customWidth="1"/>
    <col min="16135" max="16135" width="15.109375" style="1" customWidth="1"/>
    <col min="16136" max="16136" width="16.44140625" style="1" customWidth="1"/>
    <col min="16137" max="16384" width="9.77734375" style="1"/>
  </cols>
  <sheetData>
    <row r="1" spans="2:8" x14ac:dyDescent="0.25">
      <c r="C1" s="2"/>
    </row>
    <row r="2" spans="2:8" ht="31.5" customHeight="1" x14ac:dyDescent="0.25">
      <c r="D2" s="120" t="s">
        <v>52</v>
      </c>
      <c r="E2" s="120"/>
      <c r="F2" s="104"/>
      <c r="G2" s="104"/>
      <c r="H2" s="104"/>
    </row>
    <row r="3" spans="2:8" x14ac:dyDescent="0.25">
      <c r="B3" s="103" t="s">
        <v>15</v>
      </c>
      <c r="C3" s="105">
        <v>833410112</v>
      </c>
      <c r="D3" s="104"/>
      <c r="E3" s="104"/>
      <c r="F3" s="104"/>
      <c r="G3" s="104"/>
      <c r="H3" s="104"/>
    </row>
    <row r="4" spans="2:8" ht="57.95" customHeight="1" x14ac:dyDescent="0.25">
      <c r="B4" s="103" t="s">
        <v>104</v>
      </c>
      <c r="C4" s="100" t="s">
        <v>87</v>
      </c>
      <c r="D4" s="119" t="s">
        <v>88</v>
      </c>
      <c r="E4" s="119"/>
      <c r="F4" s="119"/>
      <c r="G4" s="119"/>
      <c r="H4" s="104"/>
    </row>
    <row r="6" spans="2:8" x14ac:dyDescent="0.25">
      <c r="B6" s="2" t="s">
        <v>62</v>
      </c>
    </row>
    <row r="7" spans="2:8" ht="15.75" customHeight="1" x14ac:dyDescent="0.25">
      <c r="B7" s="122" t="s">
        <v>60</v>
      </c>
      <c r="C7" s="122" t="s">
        <v>45</v>
      </c>
      <c r="D7" s="122" t="s">
        <v>64</v>
      </c>
      <c r="E7" s="122" t="s">
        <v>53</v>
      </c>
      <c r="F7" s="122" t="s">
        <v>54</v>
      </c>
      <c r="G7" s="122" t="s">
        <v>55</v>
      </c>
      <c r="H7" s="122" t="s">
        <v>56</v>
      </c>
    </row>
    <row r="8" spans="2:8" x14ac:dyDescent="0.25">
      <c r="B8" s="122"/>
      <c r="C8" s="122"/>
      <c r="D8" s="122"/>
      <c r="E8" s="122"/>
      <c r="F8" s="122"/>
      <c r="G8" s="122"/>
      <c r="H8" s="122"/>
    </row>
    <row r="9" spans="2:8" x14ac:dyDescent="0.25">
      <c r="B9" s="4" t="s">
        <v>61</v>
      </c>
      <c r="C9" s="80"/>
      <c r="D9" s="80"/>
      <c r="E9" s="80"/>
      <c r="F9" s="81"/>
      <c r="G9" s="80"/>
      <c r="H9" s="80"/>
    </row>
    <row r="10" spans="2:8" x14ac:dyDescent="0.25">
      <c r="B10" s="4" t="s">
        <v>61</v>
      </c>
      <c r="C10" s="4"/>
      <c r="D10" s="4"/>
      <c r="E10" s="4"/>
      <c r="F10" s="4"/>
      <c r="G10" s="4"/>
      <c r="H10" s="4"/>
    </row>
    <row r="11" spans="2:8" x14ac:dyDescent="0.25">
      <c r="B11" s="4" t="s">
        <v>61</v>
      </c>
      <c r="C11" s="4"/>
      <c r="D11" s="4"/>
      <c r="E11" s="4"/>
      <c r="F11" s="4"/>
      <c r="G11" s="4"/>
      <c r="H11" s="4"/>
    </row>
    <row r="12" spans="2:8" x14ac:dyDescent="0.25">
      <c r="B12" s="4" t="s">
        <v>61</v>
      </c>
      <c r="C12" s="4"/>
      <c r="D12" s="4"/>
      <c r="E12" s="4"/>
      <c r="F12" s="4"/>
      <c r="G12" s="4"/>
      <c r="H12" s="4"/>
    </row>
    <row r="14" spans="2:8" ht="39" customHeight="1" x14ac:dyDescent="0.25">
      <c r="B14" s="123" t="s">
        <v>67</v>
      </c>
      <c r="C14" s="123"/>
      <c r="D14" s="123"/>
      <c r="E14" s="123"/>
      <c r="F14" s="123"/>
      <c r="G14" s="123"/>
      <c r="H14" s="123"/>
    </row>
    <row r="15" spans="2:8" ht="15.75" customHeight="1" x14ac:dyDescent="0.25"/>
    <row r="16" spans="2:8" x14ac:dyDescent="0.25">
      <c r="B16" s="2" t="s">
        <v>63</v>
      </c>
    </row>
    <row r="17" spans="1:8" ht="15.75" customHeight="1" x14ac:dyDescent="0.25">
      <c r="B17" s="122" t="s">
        <v>60</v>
      </c>
      <c r="C17" s="122" t="s">
        <v>45</v>
      </c>
      <c r="D17" s="122" t="s">
        <v>53</v>
      </c>
      <c r="E17" s="122" t="s">
        <v>54</v>
      </c>
      <c r="F17" s="122" t="s">
        <v>55</v>
      </c>
      <c r="G17" s="122" t="s">
        <v>56</v>
      </c>
      <c r="H17" s="124"/>
    </row>
    <row r="18" spans="1:8" x14ac:dyDescent="0.25">
      <c r="B18" s="122"/>
      <c r="C18" s="122"/>
      <c r="D18" s="122"/>
      <c r="E18" s="122"/>
      <c r="F18" s="122"/>
      <c r="G18" s="122"/>
      <c r="H18" s="124"/>
    </row>
    <row r="19" spans="1:8" ht="31.5" x14ac:dyDescent="0.25">
      <c r="A19" s="96">
        <v>1</v>
      </c>
      <c r="B19" s="106" t="str">
        <f>+'OFERTA TÉCNICA LISTADO'!F17</f>
        <v>ARQUITECTO - ESTUDIO ARQUTECTÓNICO</v>
      </c>
      <c r="C19" s="116"/>
      <c r="D19" s="116"/>
      <c r="E19" s="116"/>
      <c r="F19" s="116"/>
      <c r="G19" s="116"/>
      <c r="H19" s="82"/>
    </row>
    <row r="20" spans="1:8" ht="47.25" x14ac:dyDescent="0.25">
      <c r="A20" s="96">
        <v>2</v>
      </c>
      <c r="B20" s="106" t="str">
        <f>+'OFERTA TÉCNICA LISTADO'!F18</f>
        <v>LICENCIADO EN DISEÑO DE PRODUCTOS - ESTUDIO ARQUTECTÓNICO (mobiliario)</v>
      </c>
      <c r="C20" s="116"/>
      <c r="D20" s="116"/>
      <c r="E20" s="116"/>
      <c r="F20" s="116"/>
      <c r="G20" s="116"/>
      <c r="H20" s="82"/>
    </row>
    <row r="21" spans="1:8" ht="47.25" x14ac:dyDescent="0.25">
      <c r="A21" s="96">
        <v>3</v>
      </c>
      <c r="B21" s="106" t="str">
        <f>+'OFERTA TÉCNICA LISTADO'!F19</f>
        <v>INGENIERO CIVIL - ESTUDIO Y DISEÑO DE SUELOS GEOTÉCNIA</v>
      </c>
      <c r="C21" s="116"/>
      <c r="D21" s="116"/>
      <c r="E21" s="116"/>
      <c r="F21" s="116"/>
      <c r="G21" s="116"/>
      <c r="H21" s="82"/>
    </row>
    <row r="22" spans="1:8" ht="31.5" x14ac:dyDescent="0.25">
      <c r="A22" s="96">
        <v>4</v>
      </c>
      <c r="B22" s="106" t="str">
        <f>+'OFERTA TÉCNICA LISTADO'!F20</f>
        <v>INGENIERO CIVIL - ESTUDIO Y DISEÑO ESTRUCTURAL</v>
      </c>
      <c r="C22" s="116"/>
      <c r="D22" s="116"/>
      <c r="E22" s="116"/>
      <c r="F22" s="116"/>
      <c r="G22" s="116"/>
      <c r="H22" s="82"/>
    </row>
    <row r="23" spans="1:8" ht="47.25" x14ac:dyDescent="0.25">
      <c r="A23" s="96">
        <v>5</v>
      </c>
      <c r="B23" s="106" t="str">
        <f>+'OFERTA TÉCNICA LISTADO'!F21</f>
        <v xml:space="preserve">INGENIERO CIVIL - ESTUDIO Y DISEÑO GEOMÉTRICO DE VÍAS INTERNAS Y DE ACCESO </v>
      </c>
      <c r="C23" s="116"/>
      <c r="D23" s="116"/>
      <c r="E23" s="116"/>
      <c r="F23" s="116"/>
      <c r="G23" s="116"/>
      <c r="H23" s="82"/>
    </row>
    <row r="24" spans="1:8" ht="47.25" x14ac:dyDescent="0.25">
      <c r="A24" s="96">
        <v>6</v>
      </c>
      <c r="B24" s="106" t="str">
        <f>+'OFERTA TÉCNICA LISTADO'!F22</f>
        <v>INGENIERO CIVIL - ESTUDIO DE IMPACTO A LA MOVILIDAD</v>
      </c>
      <c r="C24" s="116"/>
      <c r="D24" s="116"/>
      <c r="E24" s="116"/>
      <c r="F24" s="116"/>
      <c r="G24" s="116"/>
      <c r="H24" s="82"/>
    </row>
    <row r="25" spans="1:8" ht="31.5" x14ac:dyDescent="0.25">
      <c r="A25" s="96">
        <v>7</v>
      </c>
      <c r="B25" s="106" t="str">
        <f>+'OFERTA TÉCNICA LISTADO'!F23</f>
        <v>INGENIERO CIVIL - ESTUDIO Y DISEÑO DE PAVIMENTOS</v>
      </c>
      <c r="C25" s="116"/>
      <c r="D25" s="116"/>
      <c r="E25" s="116"/>
      <c r="F25" s="116"/>
      <c r="G25" s="116"/>
      <c r="H25" s="82"/>
    </row>
    <row r="26" spans="1:8" ht="31.5" x14ac:dyDescent="0.25">
      <c r="A26" s="96">
        <v>8</v>
      </c>
      <c r="B26" s="106" t="str">
        <f>+'OFERTA TÉCNICA LISTADO'!F24</f>
        <v xml:space="preserve">INGENIERO CIVIL -ESTUDIO HIDROSANITARIO </v>
      </c>
      <c r="C26" s="81"/>
      <c r="D26" s="81"/>
      <c r="E26" s="81"/>
      <c r="F26" s="81"/>
      <c r="G26" s="81"/>
      <c r="H26" s="82"/>
    </row>
    <row r="27" spans="1:8" ht="47.25" x14ac:dyDescent="0.25">
      <c r="A27" s="96">
        <v>9</v>
      </c>
      <c r="B27" s="106" t="str">
        <f>+'OFERTA TÉCNICA LISTADO'!F25</f>
        <v>INGENIERO CIVIL - ESTUDIOS DEL SISTEMA CONTRAINCENDIOS</v>
      </c>
      <c r="C27" s="81"/>
      <c r="D27" s="81"/>
      <c r="E27" s="81"/>
      <c r="F27" s="81"/>
      <c r="G27" s="81"/>
      <c r="H27" s="82"/>
    </row>
    <row r="28" spans="1:8" ht="47.25" x14ac:dyDescent="0.25">
      <c r="A28" s="96">
        <v>10</v>
      </c>
      <c r="B28" s="106" t="str">
        <f>+'OFERTA TÉCNICA LISTADO'!F26</f>
        <v>INGENIERO MECÁNICO - ESTUDIO Y DISEÑO DEL SISTEMA GLP</v>
      </c>
      <c r="C28" s="81"/>
      <c r="D28" s="81"/>
      <c r="E28" s="81"/>
      <c r="F28" s="81"/>
      <c r="G28" s="81"/>
      <c r="H28" s="82"/>
    </row>
    <row r="29" spans="1:8" ht="63" x14ac:dyDescent="0.25">
      <c r="A29" s="96">
        <v>11</v>
      </c>
      <c r="B29" s="106" t="str">
        <f>+'OFERTA TÉCNICA LISTADO'!F27</f>
        <v>INGENIERO MECÁNICO - ESTUDIO Y DISEÑO DE SISTEMAS MECÁNICOS Y ELECTROMECÁNICOS</v>
      </c>
      <c r="C29" s="81"/>
      <c r="D29" s="81"/>
      <c r="E29" s="81"/>
      <c r="F29" s="81"/>
      <c r="G29" s="81"/>
      <c r="H29" s="82"/>
    </row>
    <row r="30" spans="1:8" ht="47.25" x14ac:dyDescent="0.25">
      <c r="A30" s="96">
        <v>12</v>
      </c>
      <c r="B30" s="106" t="str">
        <f>+'OFERTA TÉCNICA LISTADO'!F28</f>
        <v>INGENIERO ELECTRÓNICO - ESTUDIO Y DISEÑO DEL SISTEMA ELÉCTRICO</v>
      </c>
      <c r="C30" s="80"/>
      <c r="D30" s="80"/>
      <c r="E30" s="80"/>
      <c r="F30" s="81"/>
      <c r="G30" s="80"/>
      <c r="H30" s="83"/>
    </row>
    <row r="31" spans="1:8" ht="47.25" x14ac:dyDescent="0.25">
      <c r="A31" s="96">
        <v>13</v>
      </c>
      <c r="B31" s="106" t="str">
        <f>+'OFERTA TÉCNICA LISTADO'!F29</f>
        <v>INGENIERO ELÉCTRICO - ESTUDIO Y DISEÑO DEL SISTEMA ELECTRÓNICO</v>
      </c>
      <c r="C31" s="4"/>
      <c r="D31" s="4"/>
      <c r="E31" s="4"/>
      <c r="F31" s="4"/>
      <c r="G31" s="4"/>
    </row>
    <row r="32" spans="1:8" ht="47.25" x14ac:dyDescent="0.25">
      <c r="A32" s="96">
        <v>14</v>
      </c>
      <c r="B32" s="106" t="str">
        <f>+'OFERTA TÉCNICA LISTADO'!F30</f>
        <v>INGENIERO AMBIENTAL - ESTUDIOS Y DISEÑO AMBIENTAL</v>
      </c>
      <c r="C32" s="4"/>
      <c r="D32" s="4"/>
      <c r="E32" s="4"/>
      <c r="F32" s="4"/>
      <c r="G32" s="4"/>
    </row>
    <row r="34" spans="2:8" ht="33.75" customHeight="1" x14ac:dyDescent="0.25">
      <c r="B34" s="123" t="s">
        <v>68</v>
      </c>
      <c r="C34" s="123"/>
      <c r="D34" s="123"/>
      <c r="E34" s="123"/>
      <c r="F34" s="123"/>
      <c r="G34" s="123"/>
      <c r="H34" s="123"/>
    </row>
    <row r="36" spans="2:8" x14ac:dyDescent="0.25">
      <c r="B36" s="2" t="s">
        <v>19</v>
      </c>
    </row>
    <row r="37" spans="2:8" x14ac:dyDescent="0.25">
      <c r="B37" s="2" t="s">
        <v>103</v>
      </c>
      <c r="C37" s="1" t="s">
        <v>20</v>
      </c>
    </row>
    <row r="43" spans="2:8" x14ac:dyDescent="0.25">
      <c r="E43" s="5" t="s">
        <v>12</v>
      </c>
    </row>
    <row r="44" spans="2:8" x14ac:dyDescent="0.25">
      <c r="D44" s="121"/>
      <c r="E44" s="121"/>
      <c r="F44" s="121"/>
    </row>
    <row r="45" spans="2:8" x14ac:dyDescent="0.25">
      <c r="E45" s="6" t="s">
        <v>11</v>
      </c>
    </row>
    <row r="46" spans="2:8" x14ac:dyDescent="0.25">
      <c r="C46" s="6"/>
    </row>
  </sheetData>
  <mergeCells count="19">
    <mergeCell ref="H7:H8"/>
    <mergeCell ref="D2:E2"/>
    <mergeCell ref="D44:F44"/>
    <mergeCell ref="C7:C8"/>
    <mergeCell ref="D7:D8"/>
    <mergeCell ref="E7:E8"/>
    <mergeCell ref="F7:F8"/>
    <mergeCell ref="B34:H34"/>
    <mergeCell ref="G7:G8"/>
    <mergeCell ref="D4:G4"/>
    <mergeCell ref="B7:B8"/>
    <mergeCell ref="H17:H18"/>
    <mergeCell ref="E17:E18"/>
    <mergeCell ref="B14:H14"/>
    <mergeCell ref="F17:F18"/>
    <mergeCell ref="G17:G18"/>
    <mergeCell ref="B17:B18"/>
    <mergeCell ref="C17:C18"/>
    <mergeCell ref="D17:D18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C2:F36"/>
  <sheetViews>
    <sheetView showGridLines="0" showZeros="0" defaultGridColor="0" topLeftCell="B1" colorId="8" zoomScale="87" workbookViewId="0">
      <selection activeCell="C20" sqref="C20"/>
    </sheetView>
  </sheetViews>
  <sheetFormatPr baseColWidth="10" defaultColWidth="9.77734375" defaultRowHeight="15.75" x14ac:dyDescent="0.25"/>
  <cols>
    <col min="1" max="2" width="9.77734375" style="7"/>
    <col min="3" max="3" width="56.88671875" style="7" customWidth="1"/>
    <col min="4" max="4" width="23.88671875" style="7" customWidth="1"/>
    <col min="5" max="5" width="17.33203125" style="7" bestFit="1" customWidth="1"/>
    <col min="6" max="16384" width="9.77734375" style="7"/>
  </cols>
  <sheetData>
    <row r="2" spans="3:4" ht="18" customHeight="1" x14ac:dyDescent="0.25">
      <c r="C2" s="8"/>
    </row>
    <row r="3" spans="3:4" hidden="1" x14ac:dyDescent="0.25"/>
    <row r="4" spans="3:4" ht="35.1" customHeight="1" x14ac:dyDescent="0.25">
      <c r="C4" s="128" t="s">
        <v>70</v>
      </c>
      <c r="D4" s="128"/>
    </row>
    <row r="5" spans="3:4" ht="77.45" customHeight="1" x14ac:dyDescent="0.25">
      <c r="C5" s="127" t="s">
        <v>88</v>
      </c>
      <c r="D5" s="127"/>
    </row>
    <row r="7" spans="3:4" x14ac:dyDescent="0.25">
      <c r="C7" s="128" t="s">
        <v>71</v>
      </c>
      <c r="D7" s="128"/>
    </row>
    <row r="9" spans="3:4" ht="21" customHeight="1" x14ac:dyDescent="0.25">
      <c r="C9" s="12" t="s">
        <v>0</v>
      </c>
      <c r="D9" s="13" t="s">
        <v>1</v>
      </c>
    </row>
    <row r="10" spans="3:4" x14ac:dyDescent="0.25">
      <c r="C10" s="125" t="s">
        <v>14</v>
      </c>
      <c r="D10" s="125"/>
    </row>
    <row r="11" spans="3:4" x14ac:dyDescent="0.25">
      <c r="C11" s="15" t="s">
        <v>37</v>
      </c>
      <c r="D11" s="14">
        <f>+Remuneraciones!L26</f>
        <v>0</v>
      </c>
    </row>
    <row r="12" spans="3:4" x14ac:dyDescent="0.25">
      <c r="C12" s="16" t="s">
        <v>38</v>
      </c>
      <c r="D12" s="14">
        <f>+'Beneficios o cargas sociales'!J26</f>
        <v>0</v>
      </c>
    </row>
    <row r="13" spans="3:4" s="23" customFormat="1" x14ac:dyDescent="0.25">
      <c r="C13" s="79" t="s">
        <v>39</v>
      </c>
      <c r="D13" s="22">
        <f>+'Viajes y viaticos'!G16</f>
        <v>0</v>
      </c>
    </row>
    <row r="14" spans="3:4" x14ac:dyDescent="0.25">
      <c r="C14" s="16" t="s">
        <v>40</v>
      </c>
      <c r="D14" s="17">
        <f>+'Subcontratos y servicios'!F14</f>
        <v>0</v>
      </c>
    </row>
    <row r="15" spans="3:4" x14ac:dyDescent="0.25">
      <c r="C15" s="16" t="s">
        <v>41</v>
      </c>
      <c r="D15" s="17">
        <f>+'Arrendamiento y alquiler'!F11</f>
        <v>0</v>
      </c>
    </row>
    <row r="16" spans="3:4" x14ac:dyDescent="0.25">
      <c r="C16" s="16" t="s">
        <v>42</v>
      </c>
      <c r="D16" s="17">
        <f>+'Equipo e instalaciones'!F11</f>
        <v>0</v>
      </c>
    </row>
    <row r="17" spans="3:6" s="78" customFormat="1" ht="27" customHeight="1" x14ac:dyDescent="0.2">
      <c r="C17" s="126" t="s">
        <v>44</v>
      </c>
      <c r="D17" s="126"/>
    </row>
    <row r="18" spans="3:6" s="78" customFormat="1" x14ac:dyDescent="0.25">
      <c r="C18" s="16" t="s">
        <v>86</v>
      </c>
      <c r="D18" s="17"/>
    </row>
    <row r="19" spans="3:6" x14ac:dyDescent="0.25">
      <c r="C19" s="16" t="s">
        <v>106</v>
      </c>
      <c r="D19" s="17">
        <f>0.05*D11</f>
        <v>0</v>
      </c>
    </row>
    <row r="20" spans="3:6" x14ac:dyDescent="0.25">
      <c r="C20" s="77" t="s">
        <v>21</v>
      </c>
      <c r="D20" s="19">
        <f>+SUM(D11:D16)+SUM(D19:D19)</f>
        <v>0</v>
      </c>
      <c r="E20" s="18"/>
      <c r="F20" s="20"/>
    </row>
    <row r="23" spans="3:6" x14ac:dyDescent="0.25">
      <c r="C23" s="9" t="s">
        <v>13</v>
      </c>
      <c r="D23" s="21" t="str">
        <f>+'OFERTA TÉCNICA LISTADO'!C4</f>
        <v>150 días</v>
      </c>
    </row>
    <row r="27" spans="3:6" x14ac:dyDescent="0.25">
      <c r="C27" s="2" t="s">
        <v>19</v>
      </c>
      <c r="D27" s="1"/>
    </row>
    <row r="28" spans="3:6" x14ac:dyDescent="0.25">
      <c r="C28" s="2" t="s">
        <v>103</v>
      </c>
      <c r="D28" s="1" t="s">
        <v>20</v>
      </c>
    </row>
    <row r="34" spans="3:3" x14ac:dyDescent="0.25">
      <c r="C34" s="10" t="s">
        <v>12</v>
      </c>
    </row>
    <row r="35" spans="3:3" x14ac:dyDescent="0.25">
      <c r="C35" s="11" t="s">
        <v>11</v>
      </c>
    </row>
    <row r="36" spans="3:3" x14ac:dyDescent="0.25">
      <c r="C36" s="11"/>
    </row>
  </sheetData>
  <mergeCells count="5">
    <mergeCell ref="C10:D10"/>
    <mergeCell ref="C17:D17"/>
    <mergeCell ref="C5:D5"/>
    <mergeCell ref="C4:D4"/>
    <mergeCell ref="C7:D7"/>
  </mergeCells>
  <phoneticPr fontId="0" type="noConversion"/>
  <pageMargins left="0.89" right="0.51200000000000001" top="1.024" bottom="0.5" header="0" footer="0"/>
  <pageSetup scale="65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L39"/>
  <sheetViews>
    <sheetView showGridLines="0" showZeros="0" defaultGridColor="0" colorId="8" zoomScale="87" workbookViewId="0">
      <selection activeCell="P17" sqref="P17"/>
    </sheetView>
  </sheetViews>
  <sheetFormatPr baseColWidth="10" defaultColWidth="9.77734375" defaultRowHeight="15.75" x14ac:dyDescent="0.25"/>
  <cols>
    <col min="1" max="1" width="9.77734375" style="7"/>
    <col min="2" max="2" width="10.109375" style="7" customWidth="1"/>
    <col min="3" max="3" width="25.21875" style="7" customWidth="1"/>
    <col min="4" max="4" width="17.33203125" style="7" customWidth="1"/>
    <col min="5" max="5" width="14.77734375" style="7" customWidth="1"/>
    <col min="6" max="6" width="6.88671875" style="7" customWidth="1"/>
    <col min="7" max="10" width="4.109375" style="7" bestFit="1" customWidth="1"/>
    <col min="11" max="11" width="5.88671875" style="7" bestFit="1" customWidth="1"/>
    <col min="12" max="12" width="10.109375" style="7" customWidth="1"/>
    <col min="13" max="16384" width="9.77734375" style="7"/>
  </cols>
  <sheetData>
    <row r="2" spans="2:12" x14ac:dyDescent="0.25">
      <c r="B2" s="8"/>
    </row>
    <row r="4" spans="2:12" x14ac:dyDescent="0.25">
      <c r="B4" s="9" t="s">
        <v>72</v>
      </c>
    </row>
    <row r="5" spans="2:12" x14ac:dyDescent="0.25">
      <c r="B5" s="129" t="str">
        <f>+'OFERTA ECONÓMICA'!C5</f>
        <v>CONSULTORÍA PARA "DISEÑO ARQUITECTÓNICO E INGENIERÍAS COMPLEMENTARIAS PARA LA CONSTRUCCIÓN DE LA ESTACIÓN DE BOMBEROS Y BODEGAS INSTITUCIONALES, MONAY-TOTORACOCHA."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2:12" x14ac:dyDescent="0.25">
      <c r="B6" s="139"/>
      <c r="C6" s="139"/>
      <c r="D6" s="139"/>
    </row>
    <row r="10" spans="2:12" x14ac:dyDescent="0.25">
      <c r="B10" s="130" t="s">
        <v>45</v>
      </c>
      <c r="C10" s="130" t="s">
        <v>35</v>
      </c>
      <c r="D10" s="134" t="s">
        <v>46</v>
      </c>
      <c r="E10" s="130" t="s">
        <v>47</v>
      </c>
      <c r="F10" s="132" t="s">
        <v>22</v>
      </c>
      <c r="G10" s="133"/>
      <c r="H10" s="133"/>
      <c r="I10" s="133"/>
      <c r="J10" s="133"/>
      <c r="K10" s="130" t="s">
        <v>48</v>
      </c>
      <c r="L10" s="134" t="s">
        <v>49</v>
      </c>
    </row>
    <row r="11" spans="2:12" x14ac:dyDescent="0.25">
      <c r="B11" s="131"/>
      <c r="C11" s="131"/>
      <c r="D11" s="135"/>
      <c r="E11" s="131"/>
      <c r="F11" s="44">
        <v>1</v>
      </c>
      <c r="G11" s="44">
        <v>2</v>
      </c>
      <c r="H11" s="44">
        <v>3</v>
      </c>
      <c r="I11" s="44">
        <v>4</v>
      </c>
      <c r="J11" s="44">
        <v>5</v>
      </c>
      <c r="K11" s="131"/>
      <c r="L11" s="135"/>
    </row>
    <row r="12" spans="2:12" ht="31.5" x14ac:dyDescent="0.25">
      <c r="B12" s="97">
        <v>1</v>
      </c>
      <c r="C12" s="107" t="str">
        <f>+'OFERTA TÉCNICA EXPERIENCIA'!B19</f>
        <v>ARQUITECTO - ESTUDIO ARQUTECTÓNICO</v>
      </c>
      <c r="D12" s="98"/>
      <c r="E12" s="46">
        <v>1</v>
      </c>
      <c r="F12" s="47">
        <v>1</v>
      </c>
      <c r="G12" s="47">
        <v>1</v>
      </c>
      <c r="H12" s="47">
        <v>1</v>
      </c>
      <c r="I12" s="47">
        <v>1</v>
      </c>
      <c r="J12" s="47">
        <v>1</v>
      </c>
      <c r="K12" s="117">
        <f>+SUM(F12:J12)</f>
        <v>5</v>
      </c>
      <c r="L12" s="63">
        <f>+D12*K12</f>
        <v>0</v>
      </c>
    </row>
    <row r="13" spans="2:12" ht="47.25" x14ac:dyDescent="0.25">
      <c r="B13" s="97">
        <v>2</v>
      </c>
      <c r="C13" s="107" t="str">
        <f>+'OFERTA TÉCNICA EXPERIENCIA'!B20</f>
        <v>LICENCIADO EN DISEÑO DE PRODUCTOS - ESTUDIO ARQUTECTÓNICO (mobiliario)</v>
      </c>
      <c r="D13" s="98"/>
      <c r="E13" s="46"/>
      <c r="F13" s="47"/>
      <c r="G13" s="47"/>
      <c r="H13" s="47"/>
      <c r="I13" s="47"/>
      <c r="J13" s="47"/>
      <c r="K13" s="45">
        <f t="shared" ref="K13:K15" si="0">+SUM(F13:J13)</f>
        <v>0</v>
      </c>
      <c r="L13" s="63">
        <f t="shared" ref="L13:L15" si="1">+D13*K13</f>
        <v>0</v>
      </c>
    </row>
    <row r="14" spans="2:12" ht="47.25" x14ac:dyDescent="0.25">
      <c r="B14" s="97">
        <v>3</v>
      </c>
      <c r="C14" s="107" t="str">
        <f>+'OFERTA TÉCNICA EXPERIENCIA'!B21</f>
        <v>INGENIERO CIVIL - ESTUDIO Y DISEÑO DE SUELOS GEOTÉCNIA</v>
      </c>
      <c r="D14" s="98"/>
      <c r="E14" s="46"/>
      <c r="F14" s="47"/>
      <c r="G14" s="47"/>
      <c r="H14" s="47"/>
      <c r="I14" s="47"/>
      <c r="J14" s="47"/>
      <c r="K14" s="45">
        <f t="shared" si="0"/>
        <v>0</v>
      </c>
      <c r="L14" s="63">
        <f t="shared" si="1"/>
        <v>0</v>
      </c>
    </row>
    <row r="15" spans="2:12" ht="31.5" x14ac:dyDescent="0.25">
      <c r="B15" s="97">
        <v>4</v>
      </c>
      <c r="C15" s="107" t="str">
        <f>+'OFERTA TÉCNICA EXPERIENCIA'!B22</f>
        <v>INGENIERO CIVIL - ESTUDIO Y DISEÑO ESTRUCTURAL</v>
      </c>
      <c r="D15" s="98"/>
      <c r="E15" s="46"/>
      <c r="F15" s="47"/>
      <c r="G15" s="47"/>
      <c r="H15" s="47"/>
      <c r="I15" s="47"/>
      <c r="J15" s="47"/>
      <c r="K15" s="45">
        <f t="shared" si="0"/>
        <v>0</v>
      </c>
      <c r="L15" s="63">
        <f t="shared" si="1"/>
        <v>0</v>
      </c>
    </row>
    <row r="16" spans="2:12" ht="63" x14ac:dyDescent="0.25">
      <c r="B16" s="97">
        <v>5</v>
      </c>
      <c r="C16" s="107" t="str">
        <f>+'OFERTA TÉCNICA EXPERIENCIA'!B23</f>
        <v xml:space="preserve">INGENIERO CIVIL - ESTUDIO Y DISEÑO GEOMÉTRICO DE VÍAS INTERNAS Y DE ACCESO </v>
      </c>
      <c r="D16" s="65"/>
      <c r="E16" s="46"/>
      <c r="F16" s="47"/>
      <c r="G16" s="47"/>
      <c r="H16" s="47"/>
      <c r="I16" s="47"/>
      <c r="J16" s="47"/>
      <c r="K16" s="45">
        <f t="shared" ref="K16:K25" si="2">+SUM(F16:J16)</f>
        <v>0</v>
      </c>
      <c r="L16" s="63">
        <f t="shared" ref="L16:L25" si="3">+D16*K16</f>
        <v>0</v>
      </c>
    </row>
    <row r="17" spans="2:12" ht="47.25" x14ac:dyDescent="0.25">
      <c r="B17" s="97">
        <v>6</v>
      </c>
      <c r="C17" s="107" t="str">
        <f>+'OFERTA TÉCNICA EXPERIENCIA'!B24</f>
        <v>INGENIERO CIVIL - ESTUDIO DE IMPACTO A LA MOVILIDAD</v>
      </c>
      <c r="D17" s="65"/>
      <c r="E17" s="46"/>
      <c r="F17" s="47"/>
      <c r="G17" s="47"/>
      <c r="H17" s="47"/>
      <c r="I17" s="47"/>
      <c r="J17" s="47"/>
      <c r="K17" s="45">
        <f t="shared" si="2"/>
        <v>0</v>
      </c>
      <c r="L17" s="63">
        <f t="shared" si="3"/>
        <v>0</v>
      </c>
    </row>
    <row r="18" spans="2:12" ht="31.5" x14ac:dyDescent="0.25">
      <c r="B18" s="97">
        <v>7</v>
      </c>
      <c r="C18" s="107" t="str">
        <f>+'OFERTA TÉCNICA EXPERIENCIA'!B25</f>
        <v>INGENIERO CIVIL - ESTUDIO Y DISEÑO DE PAVIMENTOS</v>
      </c>
      <c r="D18" s="65"/>
      <c r="E18" s="46"/>
      <c r="F18" s="47"/>
      <c r="G18" s="47"/>
      <c r="H18" s="47"/>
      <c r="I18" s="47"/>
      <c r="J18" s="47"/>
      <c r="K18" s="45">
        <f t="shared" si="2"/>
        <v>0</v>
      </c>
      <c r="L18" s="63">
        <f t="shared" si="3"/>
        <v>0</v>
      </c>
    </row>
    <row r="19" spans="2:12" ht="31.5" x14ac:dyDescent="0.25">
      <c r="B19" s="97">
        <v>8</v>
      </c>
      <c r="C19" s="107" t="str">
        <f>+'OFERTA TÉCNICA EXPERIENCIA'!B26</f>
        <v xml:space="preserve">INGENIERO CIVIL -ESTUDIO HIDROSANITARIO </v>
      </c>
      <c r="D19" s="65"/>
      <c r="E19" s="46"/>
      <c r="F19" s="47"/>
      <c r="G19" s="47"/>
      <c r="H19" s="47"/>
      <c r="I19" s="47"/>
      <c r="J19" s="47"/>
      <c r="K19" s="45">
        <f t="shared" si="2"/>
        <v>0</v>
      </c>
      <c r="L19" s="63">
        <f t="shared" si="3"/>
        <v>0</v>
      </c>
    </row>
    <row r="20" spans="2:12" ht="47.25" x14ac:dyDescent="0.25">
      <c r="B20" s="97">
        <v>9</v>
      </c>
      <c r="C20" s="107" t="str">
        <f>+'OFERTA TÉCNICA EXPERIENCIA'!B27</f>
        <v>INGENIERO CIVIL - ESTUDIOS DEL SISTEMA CONTRAINCENDIOS</v>
      </c>
      <c r="D20" s="65"/>
      <c r="E20" s="46"/>
      <c r="F20" s="47"/>
      <c r="G20" s="47"/>
      <c r="H20" s="47"/>
      <c r="I20" s="47"/>
      <c r="J20" s="47"/>
      <c r="K20" s="45">
        <f t="shared" si="2"/>
        <v>0</v>
      </c>
      <c r="L20" s="63">
        <f t="shared" si="3"/>
        <v>0</v>
      </c>
    </row>
    <row r="21" spans="2:12" ht="47.25" x14ac:dyDescent="0.25">
      <c r="B21" s="97">
        <v>10</v>
      </c>
      <c r="C21" s="107" t="str">
        <f>+'OFERTA TÉCNICA EXPERIENCIA'!B28</f>
        <v>INGENIERO MECÁNICO - ESTUDIO Y DISEÑO DEL SISTEMA GLP</v>
      </c>
      <c r="D21" s="65"/>
      <c r="E21" s="46"/>
      <c r="F21" s="47"/>
      <c r="G21" s="47"/>
      <c r="H21" s="47"/>
      <c r="I21" s="47"/>
      <c r="J21" s="47"/>
      <c r="K21" s="45">
        <f t="shared" si="2"/>
        <v>0</v>
      </c>
      <c r="L21" s="63">
        <f t="shared" si="3"/>
        <v>0</v>
      </c>
    </row>
    <row r="22" spans="2:12" ht="63" x14ac:dyDescent="0.25">
      <c r="B22" s="97">
        <v>11</v>
      </c>
      <c r="C22" s="107" t="str">
        <f>+'OFERTA TÉCNICA EXPERIENCIA'!B29</f>
        <v>INGENIERO MECÁNICO - ESTUDIO Y DISEÑO DE SISTEMAS MECÁNICOS Y ELECTROMECÁNICOS</v>
      </c>
      <c r="D22" s="65"/>
      <c r="E22" s="46"/>
      <c r="F22" s="47"/>
      <c r="G22" s="47"/>
      <c r="H22" s="47"/>
      <c r="I22" s="47"/>
      <c r="J22" s="47"/>
      <c r="K22" s="45">
        <f t="shared" si="2"/>
        <v>0</v>
      </c>
      <c r="L22" s="63">
        <f t="shared" si="3"/>
        <v>0</v>
      </c>
    </row>
    <row r="23" spans="2:12" ht="47.25" x14ac:dyDescent="0.25">
      <c r="B23" s="97">
        <v>12</v>
      </c>
      <c r="C23" s="107" t="str">
        <f>+'OFERTA TÉCNICA EXPERIENCIA'!B30</f>
        <v>INGENIERO ELECTRÓNICO - ESTUDIO Y DISEÑO DEL SISTEMA ELÉCTRICO</v>
      </c>
      <c r="D23" s="65"/>
      <c r="E23" s="46"/>
      <c r="F23" s="47"/>
      <c r="G23" s="47"/>
      <c r="H23" s="47"/>
      <c r="I23" s="47"/>
      <c r="J23" s="47"/>
      <c r="K23" s="45">
        <f t="shared" si="2"/>
        <v>0</v>
      </c>
      <c r="L23" s="63">
        <f t="shared" si="3"/>
        <v>0</v>
      </c>
    </row>
    <row r="24" spans="2:12" ht="47.25" x14ac:dyDescent="0.25">
      <c r="B24" s="97">
        <v>13</v>
      </c>
      <c r="C24" s="107" t="str">
        <f>+'OFERTA TÉCNICA EXPERIENCIA'!B31</f>
        <v>INGENIERO ELÉCTRICO - ESTUDIO Y DISEÑO DEL SISTEMA ELECTRÓNICO</v>
      </c>
      <c r="D24" s="65"/>
      <c r="E24" s="46"/>
      <c r="F24" s="47"/>
      <c r="G24" s="47"/>
      <c r="H24" s="47"/>
      <c r="I24" s="47"/>
      <c r="J24" s="47"/>
      <c r="K24" s="45">
        <f t="shared" si="2"/>
        <v>0</v>
      </c>
      <c r="L24" s="63">
        <f t="shared" si="3"/>
        <v>0</v>
      </c>
    </row>
    <row r="25" spans="2:12" ht="47.25" x14ac:dyDescent="0.25">
      <c r="B25" s="97">
        <v>14</v>
      </c>
      <c r="C25" s="107" t="str">
        <f>+'OFERTA TÉCNICA EXPERIENCIA'!B32</f>
        <v>INGENIERO AMBIENTAL - ESTUDIOS Y DISEÑO AMBIENTAL</v>
      </c>
      <c r="D25" s="65"/>
      <c r="E25" s="46"/>
      <c r="F25" s="47"/>
      <c r="G25" s="47"/>
      <c r="H25" s="47"/>
      <c r="I25" s="47"/>
      <c r="J25" s="47"/>
      <c r="K25" s="45">
        <f t="shared" si="2"/>
        <v>0</v>
      </c>
      <c r="L25" s="63">
        <f t="shared" si="3"/>
        <v>0</v>
      </c>
    </row>
    <row r="26" spans="2:12" x14ac:dyDescent="0.25">
      <c r="B26" s="48"/>
      <c r="C26" s="136" t="s">
        <v>5</v>
      </c>
      <c r="D26" s="137"/>
      <c r="E26" s="137"/>
      <c r="F26" s="137"/>
      <c r="G26" s="137"/>
      <c r="H26" s="137"/>
      <c r="I26" s="137"/>
      <c r="J26" s="137"/>
      <c r="K26" s="138"/>
      <c r="L26" s="64">
        <f>SUM(L16:L25)</f>
        <v>0</v>
      </c>
    </row>
    <row r="28" spans="2:12" x14ac:dyDescent="0.25">
      <c r="B28" s="9" t="s">
        <v>107</v>
      </c>
    </row>
    <row r="29" spans="2:12" x14ac:dyDescent="0.25">
      <c r="B29" s="2" t="s">
        <v>103</v>
      </c>
      <c r="D29" s="1" t="s">
        <v>20</v>
      </c>
    </row>
    <row r="31" spans="2:12" x14ac:dyDescent="0.25">
      <c r="B31" s="9"/>
    </row>
    <row r="39" spans="2:2" x14ac:dyDescent="0.25">
      <c r="B39" s="11"/>
    </row>
  </sheetData>
  <mergeCells count="10">
    <mergeCell ref="C26:K26"/>
    <mergeCell ref="B6:D6"/>
    <mergeCell ref="B10:B11"/>
    <mergeCell ref="C10:C11"/>
    <mergeCell ref="D10:D11"/>
    <mergeCell ref="B5:L5"/>
    <mergeCell ref="E10:E11"/>
    <mergeCell ref="F10:J10"/>
    <mergeCell ref="K10:K11"/>
    <mergeCell ref="L10:L11"/>
  </mergeCells>
  <phoneticPr fontId="0" type="noConversion"/>
  <pageMargins left="0.88" right="0.51200000000000001" top="1.33" bottom="0.5" header="0" footer="0"/>
  <pageSetup scale="74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M39"/>
  <sheetViews>
    <sheetView showGridLines="0" showZeros="0" defaultGridColor="0" topLeftCell="B1" colorId="8" zoomScaleNormal="100" workbookViewId="0">
      <selection activeCell="L9" sqref="L9"/>
    </sheetView>
  </sheetViews>
  <sheetFormatPr baseColWidth="10" defaultColWidth="9.77734375" defaultRowHeight="15.75" x14ac:dyDescent="0.25"/>
  <cols>
    <col min="1" max="2" width="9.77734375" style="7" customWidth="1"/>
    <col min="3" max="3" width="29.44140625" style="7" customWidth="1"/>
    <col min="4" max="4" width="9.6640625" style="7" customWidth="1"/>
    <col min="5" max="5" width="8.5546875" style="7" customWidth="1"/>
    <col min="6" max="6" width="10.6640625" style="7" customWidth="1"/>
    <col min="7" max="7" width="10.33203125" style="7" customWidth="1"/>
    <col min="8" max="8" width="10.21875" style="7" customWidth="1"/>
    <col min="9" max="9" width="12.44140625" style="7" customWidth="1"/>
    <col min="10" max="10" width="11.6640625" style="7" customWidth="1"/>
    <col min="11" max="11" width="6.77734375" style="7" customWidth="1"/>
    <col min="12" max="12" width="11.6640625" style="7" customWidth="1"/>
    <col min="13" max="13" width="16.6640625" style="7" customWidth="1"/>
    <col min="14" max="14" width="10.77734375" style="7" customWidth="1"/>
    <col min="15" max="15" width="15" style="7" customWidth="1"/>
    <col min="16" max="16" width="9.77734375" style="7"/>
    <col min="17" max="17" width="9.77734375" style="7" customWidth="1"/>
    <col min="18" max="16384" width="9.77734375" style="7"/>
  </cols>
  <sheetData>
    <row r="2" spans="2:13" x14ac:dyDescent="0.25">
      <c r="C2" s="8"/>
    </row>
    <row r="4" spans="2:13" x14ac:dyDescent="0.25">
      <c r="C4" s="9" t="s">
        <v>73</v>
      </c>
    </row>
    <row r="5" spans="2:13" ht="44.45" customHeight="1" x14ac:dyDescent="0.25">
      <c r="C5" s="141" t="str">
        <f>+'OFERTA ECONÓMICA'!C5</f>
        <v>CONSULTORÍA PARA "DISEÑO ARQUITECTÓNICO E INGENIERÍAS COMPLEMENTARIAS PARA LA CONSTRUCCIÓN DE LA ESTACIÓN DE BOMBEROS Y BODEGAS INSTITUCIONALES, MONAY-TOTORACOCHA."</v>
      </c>
      <c r="D5" s="141"/>
      <c r="E5" s="141"/>
      <c r="F5" s="141"/>
      <c r="G5" s="141"/>
      <c r="H5" s="141"/>
      <c r="I5" s="141"/>
      <c r="J5" s="141"/>
    </row>
    <row r="6" spans="2:13" x14ac:dyDescent="0.25">
      <c r="C6" s="140"/>
      <c r="D6" s="140"/>
      <c r="E6" s="140"/>
      <c r="F6" s="140"/>
      <c r="G6" s="140"/>
      <c r="H6" s="140"/>
      <c r="I6" s="140"/>
      <c r="J6" s="140"/>
      <c r="L6" s="30"/>
    </row>
    <row r="7" spans="2:13" x14ac:dyDescent="0.25">
      <c r="G7" s="94"/>
      <c r="L7" s="30"/>
    </row>
    <row r="9" spans="2:13" ht="44.45" customHeight="1" x14ac:dyDescent="0.25">
      <c r="C9" s="88" t="s">
        <v>2</v>
      </c>
      <c r="D9" s="142" t="s">
        <v>46</v>
      </c>
      <c r="E9" s="84" t="s">
        <v>3</v>
      </c>
      <c r="F9" s="84" t="s">
        <v>10</v>
      </c>
      <c r="G9" s="84" t="s">
        <v>6</v>
      </c>
      <c r="H9" s="84" t="s">
        <v>7</v>
      </c>
      <c r="I9" s="89" t="s">
        <v>50</v>
      </c>
      <c r="J9" s="144" t="s">
        <v>74</v>
      </c>
    </row>
    <row r="10" spans="2:13" ht="52.5" customHeight="1" x14ac:dyDescent="0.25">
      <c r="C10" s="90" t="s">
        <v>4</v>
      </c>
      <c r="D10" s="143"/>
      <c r="E10" s="85" t="s">
        <v>8</v>
      </c>
      <c r="F10" s="91">
        <v>0.1115</v>
      </c>
      <c r="G10" s="85"/>
      <c r="H10" s="85"/>
      <c r="I10" s="87"/>
      <c r="J10" s="144"/>
    </row>
    <row r="11" spans="2:13" ht="31.5" x14ac:dyDescent="0.25">
      <c r="B11" s="7">
        <v>1</v>
      </c>
      <c r="C11" s="108" t="str">
        <f>+Remuneraciones!C12</f>
        <v>ARQUITECTO - ESTUDIO ARQUTECTÓNICO</v>
      </c>
      <c r="D11" s="109">
        <v>0</v>
      </c>
      <c r="E11" s="110">
        <f>+Remuneraciones!K16</f>
        <v>0</v>
      </c>
      <c r="F11" s="110">
        <f>D11*E11*$F$10</f>
        <v>0</v>
      </c>
      <c r="G11" s="111">
        <f>D11*E11/12</f>
        <v>0</v>
      </c>
      <c r="H11" s="111">
        <f>$H$7*E11/12</f>
        <v>0</v>
      </c>
      <c r="I11" s="111">
        <f>(D11/30)*15</f>
        <v>0</v>
      </c>
      <c r="J11" s="110">
        <f>SUM(F11:I11)</f>
        <v>0</v>
      </c>
      <c r="K11" s="36"/>
      <c r="L11" s="36"/>
      <c r="M11" s="31"/>
    </row>
    <row r="12" spans="2:13" ht="47.25" x14ac:dyDescent="0.25">
      <c r="B12" s="7">
        <v>2</v>
      </c>
      <c r="C12" s="108" t="str">
        <f>+Remuneraciones!C13</f>
        <v>LICENCIADO EN DISEÑO DE PRODUCTOS - ESTUDIO ARQUTECTÓNICO (mobiliario)</v>
      </c>
      <c r="D12" s="109">
        <v>0</v>
      </c>
      <c r="E12" s="110">
        <f>+Remuneraciones!K17</f>
        <v>0</v>
      </c>
      <c r="F12" s="110"/>
      <c r="G12" s="111"/>
      <c r="H12" s="111"/>
      <c r="I12" s="111"/>
      <c r="J12" s="110"/>
      <c r="K12" s="36"/>
      <c r="L12" s="36"/>
      <c r="M12" s="31"/>
    </row>
    <row r="13" spans="2:13" ht="31.5" x14ac:dyDescent="0.25">
      <c r="B13" s="7">
        <v>3</v>
      </c>
      <c r="C13" s="108" t="str">
        <f>+Remuneraciones!C14</f>
        <v>INGENIERO CIVIL - ESTUDIO Y DISEÑO DE SUELOS GEOTÉCNIA</v>
      </c>
      <c r="D13" s="109">
        <v>0</v>
      </c>
      <c r="E13" s="110">
        <f>+Remuneraciones!K18</f>
        <v>0</v>
      </c>
      <c r="F13" s="110"/>
      <c r="G13" s="111"/>
      <c r="H13" s="111"/>
      <c r="I13" s="111"/>
      <c r="J13" s="110"/>
      <c r="K13" s="36"/>
      <c r="L13" s="36"/>
      <c r="M13" s="31"/>
    </row>
    <row r="14" spans="2:13" ht="31.5" x14ac:dyDescent="0.25">
      <c r="B14" s="7">
        <v>4</v>
      </c>
      <c r="C14" s="108" t="str">
        <f>+Remuneraciones!C15</f>
        <v>INGENIERO CIVIL - ESTUDIO Y DISEÑO ESTRUCTURAL</v>
      </c>
      <c r="D14" s="109">
        <v>0</v>
      </c>
      <c r="E14" s="110">
        <f>+Remuneraciones!K19</f>
        <v>0</v>
      </c>
      <c r="F14" s="110"/>
      <c r="G14" s="111"/>
      <c r="H14" s="111"/>
      <c r="I14" s="111"/>
      <c r="J14" s="110"/>
      <c r="K14" s="36"/>
      <c r="L14" s="36"/>
      <c r="M14" s="31"/>
    </row>
    <row r="15" spans="2:13" ht="47.25" x14ac:dyDescent="0.25">
      <c r="B15" s="7">
        <v>5</v>
      </c>
      <c r="C15" s="108" t="str">
        <f>+Remuneraciones!C16</f>
        <v xml:space="preserve">INGENIERO CIVIL - ESTUDIO Y DISEÑO GEOMÉTRICO DE VÍAS INTERNAS Y DE ACCESO </v>
      </c>
      <c r="D15" s="109">
        <v>0</v>
      </c>
      <c r="E15" s="110">
        <f>+Remuneraciones!K20</f>
        <v>0</v>
      </c>
      <c r="F15" s="110"/>
      <c r="G15" s="111"/>
      <c r="H15" s="111"/>
      <c r="I15" s="111"/>
      <c r="J15" s="110"/>
      <c r="K15" s="36"/>
      <c r="L15" s="36"/>
      <c r="M15" s="31"/>
    </row>
    <row r="16" spans="2:13" ht="31.5" x14ac:dyDescent="0.25">
      <c r="B16" s="7">
        <v>6</v>
      </c>
      <c r="C16" s="108" t="str">
        <f>+Remuneraciones!C17</f>
        <v>INGENIERO CIVIL - ESTUDIO DE IMPACTO A LA MOVILIDAD</v>
      </c>
      <c r="D16" s="109">
        <v>0</v>
      </c>
      <c r="E16" s="110">
        <f>+Remuneraciones!K21</f>
        <v>0</v>
      </c>
      <c r="F16" s="110"/>
      <c r="G16" s="111"/>
      <c r="H16" s="111"/>
      <c r="I16" s="111"/>
      <c r="J16" s="110"/>
      <c r="K16" s="36"/>
      <c r="L16" s="36"/>
      <c r="M16" s="31"/>
    </row>
    <row r="17" spans="2:13" ht="31.5" x14ac:dyDescent="0.25">
      <c r="B17" s="7">
        <v>7</v>
      </c>
      <c r="C17" s="108" t="str">
        <f>+Remuneraciones!C18</f>
        <v>INGENIERO CIVIL - ESTUDIO Y DISEÑO DE PAVIMENTOS</v>
      </c>
      <c r="D17" s="109">
        <v>0</v>
      </c>
      <c r="E17" s="110">
        <f>+Remuneraciones!K22</f>
        <v>0</v>
      </c>
      <c r="F17" s="110"/>
      <c r="G17" s="111"/>
      <c r="H17" s="111"/>
      <c r="I17" s="111"/>
      <c r="J17" s="110"/>
      <c r="K17" s="36"/>
      <c r="L17" s="36"/>
      <c r="M17" s="31"/>
    </row>
    <row r="18" spans="2:13" ht="31.5" x14ac:dyDescent="0.25">
      <c r="B18" s="7">
        <v>8</v>
      </c>
      <c r="C18" s="108" t="str">
        <f>+Remuneraciones!C19</f>
        <v xml:space="preserve">INGENIERO CIVIL -ESTUDIO HIDROSANITARIO </v>
      </c>
      <c r="D18" s="109">
        <f>+Remuneraciones!D19</f>
        <v>0</v>
      </c>
      <c r="E18" s="110">
        <f>+Remuneraciones!K19</f>
        <v>0</v>
      </c>
      <c r="F18" s="110">
        <f t="shared" ref="F18:F25" si="0">D18*E18*$F$10</f>
        <v>0</v>
      </c>
      <c r="G18" s="111">
        <f t="shared" ref="G18:G25" si="1">D18*E18/12</f>
        <v>0</v>
      </c>
      <c r="H18" s="111">
        <f t="shared" ref="H18:H24" si="2">$H$7*E18/12</f>
        <v>0</v>
      </c>
      <c r="I18" s="112">
        <f t="shared" ref="I18:I25" si="3">(D18/24)*8</f>
        <v>0</v>
      </c>
      <c r="J18" s="110">
        <f t="shared" ref="J18:J25" si="4">SUM(F18:I18)</f>
        <v>0</v>
      </c>
      <c r="K18" s="36"/>
      <c r="L18" s="36"/>
      <c r="M18" s="31"/>
    </row>
    <row r="19" spans="2:13" ht="31.5" x14ac:dyDescent="0.25">
      <c r="B19" s="7">
        <v>9</v>
      </c>
      <c r="C19" s="108" t="str">
        <f>+Remuneraciones!C20</f>
        <v>INGENIERO CIVIL - ESTUDIOS DEL SISTEMA CONTRAINCENDIOS</v>
      </c>
      <c r="D19" s="109">
        <f>+Remuneraciones!D20</f>
        <v>0</v>
      </c>
      <c r="E19" s="110">
        <f>+Remuneraciones!K20</f>
        <v>0</v>
      </c>
      <c r="F19" s="110">
        <f t="shared" si="0"/>
        <v>0</v>
      </c>
      <c r="G19" s="111">
        <f t="shared" si="1"/>
        <v>0</v>
      </c>
      <c r="H19" s="111">
        <f t="shared" si="2"/>
        <v>0</v>
      </c>
      <c r="I19" s="112">
        <f t="shared" si="3"/>
        <v>0</v>
      </c>
      <c r="J19" s="110">
        <f t="shared" si="4"/>
        <v>0</v>
      </c>
      <c r="K19" s="36"/>
      <c r="L19" s="36"/>
    </row>
    <row r="20" spans="2:13" ht="31.5" x14ac:dyDescent="0.25">
      <c r="B20" s="7">
        <v>10</v>
      </c>
      <c r="C20" s="108" t="str">
        <f>+Remuneraciones!C21</f>
        <v>INGENIERO MECÁNICO - ESTUDIO Y DISEÑO DEL SISTEMA GLP</v>
      </c>
      <c r="D20" s="109">
        <f>+Remuneraciones!D21</f>
        <v>0</v>
      </c>
      <c r="E20" s="110">
        <f>+Remuneraciones!K21</f>
        <v>0</v>
      </c>
      <c r="F20" s="110">
        <f t="shared" si="0"/>
        <v>0</v>
      </c>
      <c r="G20" s="111">
        <f t="shared" si="1"/>
        <v>0</v>
      </c>
      <c r="H20" s="111">
        <f t="shared" si="2"/>
        <v>0</v>
      </c>
      <c r="I20" s="112">
        <f t="shared" si="3"/>
        <v>0</v>
      </c>
      <c r="J20" s="110">
        <f t="shared" si="4"/>
        <v>0</v>
      </c>
      <c r="K20" s="36"/>
      <c r="L20" s="36"/>
    </row>
    <row r="21" spans="2:13" ht="63" x14ac:dyDescent="0.25">
      <c r="B21" s="7">
        <v>11</v>
      </c>
      <c r="C21" s="108" t="str">
        <f>+Remuneraciones!C22</f>
        <v>INGENIERO MECÁNICO - ESTUDIO Y DISEÑO DE SISTEMAS MECÁNICOS Y ELECTROMECÁNICOS</v>
      </c>
      <c r="D21" s="109">
        <f>+Remuneraciones!D22</f>
        <v>0</v>
      </c>
      <c r="E21" s="110">
        <f>+Remuneraciones!K22</f>
        <v>0</v>
      </c>
      <c r="F21" s="110">
        <f t="shared" si="0"/>
        <v>0</v>
      </c>
      <c r="G21" s="111">
        <f t="shared" si="1"/>
        <v>0</v>
      </c>
      <c r="H21" s="111">
        <f t="shared" si="2"/>
        <v>0</v>
      </c>
      <c r="I21" s="112">
        <f t="shared" si="3"/>
        <v>0</v>
      </c>
      <c r="J21" s="110">
        <f t="shared" si="4"/>
        <v>0</v>
      </c>
      <c r="K21" s="36"/>
      <c r="L21" s="36"/>
    </row>
    <row r="22" spans="2:13" ht="47.25" x14ac:dyDescent="0.25">
      <c r="B22" s="7">
        <v>12</v>
      </c>
      <c r="C22" s="108" t="str">
        <f>+Remuneraciones!C23</f>
        <v>INGENIERO ELECTRÓNICO - ESTUDIO Y DISEÑO DEL SISTEMA ELÉCTRICO</v>
      </c>
      <c r="D22" s="109">
        <f>+Remuneraciones!D23</f>
        <v>0</v>
      </c>
      <c r="E22" s="110">
        <f>+Remuneraciones!K23</f>
        <v>0</v>
      </c>
      <c r="F22" s="113">
        <f t="shared" si="0"/>
        <v>0</v>
      </c>
      <c r="G22" s="114">
        <f t="shared" si="1"/>
        <v>0</v>
      </c>
      <c r="H22" s="111">
        <f t="shared" si="2"/>
        <v>0</v>
      </c>
      <c r="I22" s="115">
        <f t="shared" si="3"/>
        <v>0</v>
      </c>
      <c r="J22" s="113">
        <f t="shared" si="4"/>
        <v>0</v>
      </c>
      <c r="K22" s="36"/>
      <c r="L22" s="36"/>
    </row>
    <row r="23" spans="2:13" ht="47.25" x14ac:dyDescent="0.25">
      <c r="B23" s="7">
        <v>13</v>
      </c>
      <c r="C23" s="108" t="str">
        <f>+Remuneraciones!C24</f>
        <v>INGENIERO ELÉCTRICO - ESTUDIO Y DISEÑO DEL SISTEMA ELECTRÓNICO</v>
      </c>
      <c r="D23" s="109">
        <f>+Remuneraciones!D24</f>
        <v>0</v>
      </c>
      <c r="E23" s="110">
        <f>+Remuneraciones!K24</f>
        <v>0</v>
      </c>
      <c r="F23" s="113">
        <f t="shared" si="0"/>
        <v>0</v>
      </c>
      <c r="G23" s="114">
        <f t="shared" si="1"/>
        <v>0</v>
      </c>
      <c r="H23" s="111">
        <f t="shared" si="2"/>
        <v>0</v>
      </c>
      <c r="I23" s="115">
        <f t="shared" si="3"/>
        <v>0</v>
      </c>
      <c r="J23" s="113">
        <f t="shared" si="4"/>
        <v>0</v>
      </c>
      <c r="K23" s="36"/>
      <c r="L23" s="36"/>
    </row>
    <row r="24" spans="2:13" ht="31.5" x14ac:dyDescent="0.25">
      <c r="B24" s="7">
        <v>14</v>
      </c>
      <c r="C24" s="108" t="str">
        <f>+Remuneraciones!C25</f>
        <v>INGENIERO AMBIENTAL - ESTUDIOS Y DISEÑO AMBIENTAL</v>
      </c>
      <c r="D24" s="109">
        <f>+Remuneraciones!D25</f>
        <v>0</v>
      </c>
      <c r="E24" s="110">
        <f>+Remuneraciones!K25</f>
        <v>0</v>
      </c>
      <c r="F24" s="113">
        <f t="shared" si="0"/>
        <v>0</v>
      </c>
      <c r="G24" s="114">
        <f t="shared" si="1"/>
        <v>0</v>
      </c>
      <c r="H24" s="111">
        <f t="shared" si="2"/>
        <v>0</v>
      </c>
      <c r="I24" s="115">
        <f t="shared" si="3"/>
        <v>0</v>
      </c>
      <c r="J24" s="113">
        <f t="shared" si="4"/>
        <v>0</v>
      </c>
      <c r="K24" s="36"/>
      <c r="L24" s="36"/>
    </row>
    <row r="25" spans="2:13" x14ac:dyDescent="0.25">
      <c r="C25" s="33"/>
      <c r="D25" s="34">
        <f>+Remuneraciones!D26</f>
        <v>0</v>
      </c>
      <c r="E25" s="35"/>
      <c r="F25" s="37">
        <f t="shared" si="0"/>
        <v>0</v>
      </c>
      <c r="G25" s="86">
        <f t="shared" si="1"/>
        <v>0</v>
      </c>
      <c r="H25" s="86">
        <f t="shared" ref="H25" si="5">$L$6*E25*1/12</f>
        <v>0</v>
      </c>
      <c r="I25" s="38">
        <f t="shared" si="3"/>
        <v>0</v>
      </c>
      <c r="J25" s="39">
        <f t="shared" si="4"/>
        <v>0</v>
      </c>
      <c r="K25" s="36"/>
      <c r="L25" s="36"/>
    </row>
    <row r="26" spans="2:13" ht="24" customHeight="1" x14ac:dyDescent="0.25">
      <c r="C26" s="40" t="s">
        <v>9</v>
      </c>
      <c r="D26" s="41"/>
      <c r="E26" s="42"/>
      <c r="F26" s="43">
        <f>SUM(F11:F25)</f>
        <v>0</v>
      </c>
      <c r="G26" s="43">
        <f>SUM(G11:G25)</f>
        <v>0</v>
      </c>
      <c r="H26" s="43">
        <f>SUM(H11:H25)</f>
        <v>0</v>
      </c>
      <c r="I26" s="92"/>
      <c r="J26" s="93">
        <f>SUM(J11:J25)</f>
        <v>0</v>
      </c>
    </row>
    <row r="27" spans="2:13" x14ac:dyDescent="0.25">
      <c r="F27" s="32"/>
      <c r="G27" s="32"/>
      <c r="H27" s="32"/>
      <c r="I27" s="32"/>
      <c r="J27" s="32"/>
    </row>
    <row r="28" spans="2:13" x14ac:dyDescent="0.25">
      <c r="C28" s="9" t="s">
        <v>23</v>
      </c>
    </row>
    <row r="31" spans="2:13" x14ac:dyDescent="0.25">
      <c r="C31" s="2" t="s">
        <v>103</v>
      </c>
      <c r="D31" s="1" t="s">
        <v>20</v>
      </c>
    </row>
    <row r="37" spans="3:5" x14ac:dyDescent="0.25">
      <c r="E37" s="10" t="s">
        <v>12</v>
      </c>
    </row>
    <row r="38" spans="3:5" x14ac:dyDescent="0.25">
      <c r="E38" s="11" t="s">
        <v>11</v>
      </c>
    </row>
    <row r="39" spans="3:5" x14ac:dyDescent="0.25">
      <c r="C39" s="11"/>
    </row>
  </sheetData>
  <mergeCells count="4">
    <mergeCell ref="C6:J6"/>
    <mergeCell ref="C5:J5"/>
    <mergeCell ref="D9:D10"/>
    <mergeCell ref="J9:J10"/>
  </mergeCells>
  <phoneticPr fontId="0" type="noConversion"/>
  <pageMargins left="0.98" right="0.51200000000000001" top="1.024" bottom="0.5" header="0" footer="0"/>
  <pageSetup scale="76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C2:J29"/>
  <sheetViews>
    <sheetView showGridLines="0" showZeros="0" defaultGridColor="0" topLeftCell="B1" colorId="8" zoomScaleNormal="100" workbookViewId="0">
      <selection activeCell="K13" sqref="K13"/>
    </sheetView>
  </sheetViews>
  <sheetFormatPr baseColWidth="10" defaultColWidth="9.77734375" defaultRowHeight="15.75" x14ac:dyDescent="0.25"/>
  <cols>
    <col min="1" max="2" width="9.77734375" style="7" customWidth="1"/>
    <col min="3" max="3" width="35" style="7" customWidth="1"/>
    <col min="4" max="4" width="9.6640625" style="7" customWidth="1"/>
    <col min="5" max="6" width="10.6640625" style="7" customWidth="1"/>
    <col min="7" max="7" width="8.44140625" style="68" customWidth="1"/>
    <col min="8" max="8" width="6.77734375" style="7" customWidth="1"/>
    <col min="9" max="9" width="11.6640625" style="7" customWidth="1"/>
    <col min="10" max="10" width="16.6640625" style="7" customWidth="1"/>
    <col min="11" max="11" width="10.77734375" style="7" customWidth="1"/>
    <col min="12" max="12" width="15" style="7" customWidth="1"/>
    <col min="13" max="13" width="9.77734375" style="7"/>
    <col min="14" max="14" width="9.77734375" style="7" customWidth="1"/>
    <col min="15" max="16384" width="9.77734375" style="7"/>
  </cols>
  <sheetData>
    <row r="2" spans="3:10" x14ac:dyDescent="0.25">
      <c r="C2" s="8"/>
    </row>
    <row r="4" spans="3:10" x14ac:dyDescent="0.25">
      <c r="C4" s="9" t="s">
        <v>33</v>
      </c>
    </row>
    <row r="5" spans="3:10" ht="53.1" customHeight="1" x14ac:dyDescent="0.25">
      <c r="C5" s="141" t="str">
        <f>+'OFERTA ECONÓMICA'!C5</f>
        <v>CONSULTORÍA PARA "DISEÑO ARQUITECTÓNICO E INGENIERÍAS COMPLEMENTARIAS PARA LA CONSTRUCCIÓN DE LA ESTACIÓN DE BOMBEROS Y BODEGAS INSTITUCIONALES, MONAY-TOTORACOCHA."</v>
      </c>
      <c r="D5" s="141"/>
      <c r="E5" s="141"/>
      <c r="F5" s="141"/>
      <c r="G5" s="141"/>
    </row>
    <row r="6" spans="3:10" x14ac:dyDescent="0.25">
      <c r="C6" s="140"/>
      <c r="D6" s="140"/>
      <c r="E6" s="140"/>
      <c r="F6" s="140"/>
      <c r="G6" s="140"/>
      <c r="I6" s="30"/>
    </row>
    <row r="7" spans="3:10" x14ac:dyDescent="0.25">
      <c r="I7" s="30"/>
    </row>
    <row r="8" spans="3:10" ht="15.75" customHeight="1" x14ac:dyDescent="0.25">
      <c r="C8" s="24" t="s">
        <v>0</v>
      </c>
      <c r="D8" s="24" t="s">
        <v>16</v>
      </c>
      <c r="E8" s="24" t="s">
        <v>17</v>
      </c>
      <c r="F8" s="24" t="s">
        <v>24</v>
      </c>
      <c r="G8" s="24" t="s">
        <v>18</v>
      </c>
    </row>
    <row r="9" spans="3:10" x14ac:dyDescent="0.25">
      <c r="C9" s="33" t="s">
        <v>51</v>
      </c>
      <c r="D9" s="34">
        <f>+Remuneraciones!D16</f>
        <v>0</v>
      </c>
      <c r="E9" s="35"/>
      <c r="F9" s="66"/>
      <c r="G9" s="69">
        <f>+D9*E9*F9</f>
        <v>0</v>
      </c>
      <c r="H9" s="36"/>
      <c r="I9" s="36"/>
      <c r="J9" s="31"/>
    </row>
    <row r="10" spans="3:10" x14ac:dyDescent="0.25">
      <c r="C10" s="33"/>
      <c r="D10" s="34">
        <f>+Remuneraciones!D19</f>
        <v>0</v>
      </c>
      <c r="E10" s="35"/>
      <c r="F10" s="66"/>
      <c r="G10" s="69">
        <f t="shared" ref="G10:G15" si="0">+D10*E10*F10</f>
        <v>0</v>
      </c>
      <c r="H10" s="36"/>
      <c r="I10" s="36"/>
      <c r="J10" s="31"/>
    </row>
    <row r="11" spans="3:10" x14ac:dyDescent="0.25">
      <c r="C11" s="33"/>
      <c r="D11" s="34">
        <f>+Remuneraciones!D20</f>
        <v>0</v>
      </c>
      <c r="E11" s="35"/>
      <c r="F11" s="66"/>
      <c r="G11" s="69">
        <f t="shared" si="0"/>
        <v>0</v>
      </c>
      <c r="H11" s="36"/>
      <c r="I11" s="36"/>
    </row>
    <row r="12" spans="3:10" x14ac:dyDescent="0.25">
      <c r="C12" s="33"/>
      <c r="D12" s="34">
        <f>+Remuneraciones!D21</f>
        <v>0</v>
      </c>
      <c r="E12" s="35"/>
      <c r="F12" s="66"/>
      <c r="G12" s="69">
        <f t="shared" si="0"/>
        <v>0</v>
      </c>
      <c r="H12" s="36"/>
      <c r="I12" s="36"/>
    </row>
    <row r="13" spans="3:10" x14ac:dyDescent="0.25">
      <c r="C13" s="33"/>
      <c r="D13" s="34">
        <f>+Remuneraciones!D24</f>
        <v>0</v>
      </c>
      <c r="E13" s="35"/>
      <c r="F13" s="67"/>
      <c r="G13" s="69">
        <f t="shared" si="0"/>
        <v>0</v>
      </c>
      <c r="H13" s="36"/>
      <c r="I13" s="36"/>
    </row>
    <row r="14" spans="3:10" x14ac:dyDescent="0.25">
      <c r="C14" s="33"/>
      <c r="D14" s="34">
        <f>+Remuneraciones!D25</f>
        <v>0</v>
      </c>
      <c r="E14" s="35"/>
      <c r="F14" s="67"/>
      <c r="G14" s="69">
        <f t="shared" si="0"/>
        <v>0</v>
      </c>
      <c r="H14" s="36"/>
      <c r="I14" s="36"/>
    </row>
    <row r="15" spans="3:10" x14ac:dyDescent="0.25">
      <c r="C15" s="33"/>
      <c r="D15" s="34">
        <f>+Remuneraciones!D26</f>
        <v>0</v>
      </c>
      <c r="E15" s="35"/>
      <c r="F15" s="67"/>
      <c r="G15" s="69">
        <f t="shared" si="0"/>
        <v>0</v>
      </c>
      <c r="H15" s="36"/>
      <c r="I15" s="36"/>
    </row>
    <row r="16" spans="3:10" ht="24" customHeight="1" x14ac:dyDescent="0.25">
      <c r="C16" s="40" t="s">
        <v>9</v>
      </c>
      <c r="D16" s="41"/>
      <c r="E16" s="42"/>
      <c r="F16" s="43">
        <f>SUM(F9:F15)</f>
        <v>0</v>
      </c>
      <c r="G16" s="70">
        <f>SUM(G9:G15)</f>
        <v>0</v>
      </c>
    </row>
    <row r="17" spans="3:7" x14ac:dyDescent="0.25">
      <c r="F17" s="32"/>
      <c r="G17" s="71"/>
    </row>
    <row r="18" spans="3:7" x14ac:dyDescent="0.25">
      <c r="C18" s="9" t="s">
        <v>78</v>
      </c>
    </row>
    <row r="21" spans="3:7" x14ac:dyDescent="0.25">
      <c r="C21" s="9" t="str">
        <f>+'OFERTA ECONÓMICA'!C28</f>
        <v>Vigencia de la oferta:</v>
      </c>
      <c r="D21" s="7" t="s">
        <v>20</v>
      </c>
    </row>
    <row r="27" spans="3:7" x14ac:dyDescent="0.25">
      <c r="E27" s="10" t="s">
        <v>12</v>
      </c>
    </row>
    <row r="28" spans="3:7" x14ac:dyDescent="0.25">
      <c r="E28" s="11" t="s">
        <v>11</v>
      </c>
    </row>
    <row r="29" spans="3:7" x14ac:dyDescent="0.25">
      <c r="C29" s="11"/>
    </row>
  </sheetData>
  <mergeCells count="2">
    <mergeCell ref="C5:G5"/>
    <mergeCell ref="C6:G6"/>
  </mergeCells>
  <pageMargins left="0.98" right="0.51200000000000001" top="1.024" bottom="0.5" header="0" footer="0"/>
  <pageSetup scale="76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7"/>
  <sheetViews>
    <sheetView showGridLines="0" zoomScale="85" zoomScaleNormal="85" workbookViewId="0">
      <selection activeCell="B5" sqref="B5:H5"/>
    </sheetView>
  </sheetViews>
  <sheetFormatPr baseColWidth="10" defaultColWidth="8.88671875" defaultRowHeight="15.75" x14ac:dyDescent="0.25"/>
  <cols>
    <col min="1" max="1" width="8.88671875" style="49"/>
    <col min="2" max="2" width="22.6640625" style="49" customWidth="1"/>
    <col min="3" max="3" width="13.88671875" style="49" customWidth="1"/>
    <col min="4" max="4" width="12" style="49" customWidth="1"/>
    <col min="5" max="5" width="10.77734375" style="50" customWidth="1"/>
    <col min="6" max="6" width="9.77734375" style="50" customWidth="1"/>
    <col min="7" max="15" width="4.109375" style="49" bestFit="1" customWidth="1"/>
    <col min="16" max="16" width="7.109375" style="49" customWidth="1"/>
    <col min="17" max="17" width="10.109375" style="49" customWidth="1"/>
    <col min="18" max="18" width="8.33203125" style="49" bestFit="1" customWidth="1"/>
    <col min="19" max="16384" width="8.88671875" style="49"/>
  </cols>
  <sheetData>
    <row r="4" spans="2:8" x14ac:dyDescent="0.25">
      <c r="B4" s="9" t="s">
        <v>34</v>
      </c>
      <c r="C4" s="7"/>
      <c r="D4" s="7"/>
      <c r="E4" s="7"/>
      <c r="F4" s="7"/>
    </row>
    <row r="5" spans="2:8" ht="50.1" customHeight="1" x14ac:dyDescent="0.25">
      <c r="B5" s="129" t="str">
        <f>+'OFERTA ECONÓMICA'!C5</f>
        <v>CONSULTORÍA PARA "DISEÑO ARQUITECTÓNICO E INGENIERÍAS COMPLEMENTARIAS PARA LA CONSTRUCCIÓN DE LA ESTACIÓN DE BOMBEROS Y BODEGAS INSTITUCIONALES, MONAY-TOTORACOCHA."</v>
      </c>
      <c r="C5" s="129"/>
      <c r="D5" s="129"/>
      <c r="E5" s="129"/>
      <c r="F5" s="129"/>
      <c r="G5" s="129"/>
      <c r="H5" s="129"/>
    </row>
    <row r="8" spans="2:8" x14ac:dyDescent="0.25">
      <c r="B8" s="51" t="s">
        <v>0</v>
      </c>
      <c r="C8" s="52" t="s">
        <v>16</v>
      </c>
      <c r="D8" s="52" t="s">
        <v>17</v>
      </c>
      <c r="E8" s="52" t="s">
        <v>24</v>
      </c>
      <c r="F8" s="52" t="s">
        <v>18</v>
      </c>
    </row>
    <row r="9" spans="2:8" x14ac:dyDescent="0.25">
      <c r="B9" s="53" t="s">
        <v>25</v>
      </c>
      <c r="C9" s="54"/>
      <c r="D9" s="55"/>
      <c r="E9" s="59"/>
      <c r="F9" s="74">
        <f>+D9*E9</f>
        <v>0</v>
      </c>
    </row>
    <row r="10" spans="2:8" x14ac:dyDescent="0.25">
      <c r="B10" s="53" t="s">
        <v>26</v>
      </c>
      <c r="C10" s="54"/>
      <c r="D10" s="55"/>
      <c r="E10" s="59"/>
      <c r="F10" s="74">
        <f t="shared" ref="F10:F13" si="0">+D10*E10</f>
        <v>0</v>
      </c>
    </row>
    <row r="11" spans="2:8" x14ac:dyDescent="0.25">
      <c r="B11" s="53" t="s">
        <v>27</v>
      </c>
      <c r="C11" s="54"/>
      <c r="D11" s="55"/>
      <c r="E11" s="59"/>
      <c r="F11" s="74">
        <f t="shared" si="0"/>
        <v>0</v>
      </c>
    </row>
    <row r="12" spans="2:8" s="58" customFormat="1" ht="31.5" x14ac:dyDescent="0.2">
      <c r="B12" s="57" t="s">
        <v>28</v>
      </c>
      <c r="C12" s="55"/>
      <c r="D12" s="55"/>
      <c r="E12" s="62"/>
      <c r="F12" s="63">
        <f t="shared" si="0"/>
        <v>0</v>
      </c>
    </row>
    <row r="13" spans="2:8" x14ac:dyDescent="0.25">
      <c r="B13" s="53" t="s">
        <v>69</v>
      </c>
      <c r="C13" s="54"/>
      <c r="D13" s="55"/>
      <c r="E13" s="59"/>
      <c r="F13" s="63">
        <f t="shared" si="0"/>
        <v>0</v>
      </c>
    </row>
    <row r="14" spans="2:8" x14ac:dyDescent="0.25">
      <c r="B14" s="53"/>
      <c r="C14" s="54"/>
      <c r="D14" s="54"/>
      <c r="E14" s="51" t="s">
        <v>18</v>
      </c>
      <c r="F14" s="56">
        <f>SUM(F9:F13)</f>
        <v>0</v>
      </c>
    </row>
    <row r="17" spans="2:2" x14ac:dyDescent="0.25">
      <c r="B17" s="9" t="s">
        <v>75</v>
      </c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4"/>
  <sheetViews>
    <sheetView showGridLines="0" workbookViewId="0">
      <selection activeCell="I12" sqref="I12"/>
    </sheetView>
  </sheetViews>
  <sheetFormatPr baseColWidth="10" defaultColWidth="11.5546875" defaultRowHeight="15" x14ac:dyDescent="0.25"/>
  <cols>
    <col min="1" max="1" width="11.5546875" style="28"/>
    <col min="2" max="2" width="21.5546875" style="28" customWidth="1"/>
    <col min="3" max="3" width="11.5546875" style="28"/>
    <col min="4" max="4" width="17.88671875" style="28" customWidth="1"/>
    <col min="5" max="16384" width="11.5546875" style="28"/>
  </cols>
  <sheetData>
    <row r="4" spans="2:8" ht="15.75" x14ac:dyDescent="0.25">
      <c r="B4" s="9" t="s">
        <v>43</v>
      </c>
      <c r="C4" s="7"/>
      <c r="D4" s="7"/>
      <c r="E4" s="7"/>
      <c r="F4" s="7"/>
      <c r="G4" s="49"/>
      <c r="H4" s="49"/>
    </row>
    <row r="5" spans="2:8" ht="52.5" customHeight="1" x14ac:dyDescent="0.25">
      <c r="B5" s="129" t="str">
        <f>+'OFERTA ECONÓMICA'!C5</f>
        <v>CONSULTORÍA PARA "DISEÑO ARQUITECTÓNICO E INGENIERÍAS COMPLEMENTARIAS PARA LA CONSTRUCCIÓN DE LA ESTACIÓN DE BOMBEROS Y BODEGAS INSTITUCIONALES, MONAY-TOTORACOCHA."</v>
      </c>
      <c r="C5" s="129"/>
      <c r="D5" s="129"/>
      <c r="E5" s="129"/>
      <c r="F5" s="129"/>
      <c r="G5" s="129"/>
      <c r="H5" s="129"/>
    </row>
    <row r="8" spans="2:8" x14ac:dyDescent="0.25">
      <c r="B8" s="24" t="s">
        <v>0</v>
      </c>
      <c r="C8" s="24" t="s">
        <v>16</v>
      </c>
      <c r="D8" s="24" t="s">
        <v>17</v>
      </c>
      <c r="E8" s="24" t="s">
        <v>24</v>
      </c>
      <c r="F8" s="24" t="s">
        <v>18</v>
      </c>
    </row>
    <row r="9" spans="2:8" x14ac:dyDescent="0.25">
      <c r="B9" s="25" t="s">
        <v>29</v>
      </c>
      <c r="C9" s="26"/>
      <c r="D9" s="27"/>
      <c r="E9" s="75"/>
      <c r="F9" s="75">
        <f t="shared" ref="F9:F10" si="0">+D9*E9</f>
        <v>0</v>
      </c>
    </row>
    <row r="10" spans="2:8" x14ac:dyDescent="0.25">
      <c r="B10" s="25" t="s">
        <v>30</v>
      </c>
      <c r="C10" s="26"/>
      <c r="D10" s="26"/>
      <c r="E10" s="75"/>
      <c r="F10" s="75">
        <f t="shared" si="0"/>
        <v>0</v>
      </c>
    </row>
    <row r="11" spans="2:8" x14ac:dyDescent="0.25">
      <c r="B11" s="25"/>
      <c r="C11" s="26"/>
      <c r="D11" s="26"/>
      <c r="E11" s="76" t="s">
        <v>18</v>
      </c>
      <c r="F11" s="76">
        <f>SUM(F9:F10)</f>
        <v>0</v>
      </c>
    </row>
    <row r="14" spans="2:8" ht="15.75" x14ac:dyDescent="0.25">
      <c r="B14" s="9" t="s">
        <v>77</v>
      </c>
    </row>
  </sheetData>
  <mergeCells count="1">
    <mergeCell ref="B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4"/>
  <sheetViews>
    <sheetView showGridLines="0" workbookViewId="0">
      <selection activeCell="B5" sqref="B5:H5"/>
    </sheetView>
  </sheetViews>
  <sheetFormatPr baseColWidth="10" defaultColWidth="11.5546875" defaultRowHeight="15" x14ac:dyDescent="0.25"/>
  <cols>
    <col min="1" max="3" width="11.5546875" style="28"/>
    <col min="4" max="4" width="11.77734375" style="28" bestFit="1" customWidth="1"/>
    <col min="5" max="5" width="11.5546875" style="28"/>
    <col min="6" max="6" width="12.33203125" style="28" customWidth="1"/>
    <col min="7" max="7" width="9.6640625" style="28" customWidth="1"/>
    <col min="8" max="16384" width="11.5546875" style="28"/>
  </cols>
  <sheetData>
    <row r="4" spans="2:8" ht="15.75" x14ac:dyDescent="0.25">
      <c r="B4" s="9" t="s">
        <v>36</v>
      </c>
      <c r="C4" s="7"/>
      <c r="D4" s="7"/>
      <c r="E4" s="7"/>
      <c r="F4" s="7"/>
      <c r="G4" s="49"/>
      <c r="H4" s="49"/>
    </row>
    <row r="5" spans="2:8" ht="71.45" customHeight="1" x14ac:dyDescent="0.25">
      <c r="B5" s="129" t="str">
        <f>+'OFERTA ECONÓMICA'!C5</f>
        <v>CONSULTORÍA PARA "DISEÑO ARQUITECTÓNICO E INGENIERÍAS COMPLEMENTARIAS PARA LA CONSTRUCCIÓN DE LA ESTACIÓN DE BOMBEROS Y BODEGAS INSTITUCIONALES, MONAY-TOTORACOCHA."</v>
      </c>
      <c r="C5" s="129"/>
      <c r="D5" s="129"/>
      <c r="E5" s="129"/>
      <c r="F5" s="129"/>
      <c r="G5" s="129"/>
      <c r="H5" s="129"/>
    </row>
    <row r="6" spans="2:8" ht="15.75" x14ac:dyDescent="0.25">
      <c r="B6" s="60"/>
      <c r="C6" s="60"/>
      <c r="D6" s="60"/>
      <c r="E6" s="60"/>
      <c r="F6" s="60"/>
      <c r="G6" s="60"/>
      <c r="H6" s="60"/>
    </row>
    <row r="8" spans="2:8" x14ac:dyDescent="0.25">
      <c r="B8" s="29" t="s">
        <v>0</v>
      </c>
      <c r="C8" s="24" t="s">
        <v>16</v>
      </c>
      <c r="D8" s="24" t="s">
        <v>17</v>
      </c>
      <c r="E8" s="29" t="s">
        <v>24</v>
      </c>
      <c r="F8" s="29" t="s">
        <v>18</v>
      </c>
    </row>
    <row r="9" spans="2:8" x14ac:dyDescent="0.25">
      <c r="B9" s="25" t="s">
        <v>31</v>
      </c>
      <c r="C9" s="26"/>
      <c r="D9" s="27"/>
      <c r="E9" s="72"/>
      <c r="F9" s="72">
        <f>+D9*E9</f>
        <v>0</v>
      </c>
    </row>
    <row r="10" spans="2:8" x14ac:dyDescent="0.25">
      <c r="B10" s="25" t="s">
        <v>32</v>
      </c>
      <c r="C10" s="26"/>
      <c r="D10" s="27"/>
      <c r="E10" s="72"/>
      <c r="F10" s="72">
        <f t="shared" ref="F10" si="0">+D10*E10</f>
        <v>0</v>
      </c>
    </row>
    <row r="11" spans="2:8" x14ac:dyDescent="0.25">
      <c r="B11" s="25"/>
      <c r="C11" s="26"/>
      <c r="D11" s="26"/>
      <c r="E11" s="61" t="s">
        <v>18</v>
      </c>
      <c r="F11" s="73">
        <f>SUM(F9:F10)</f>
        <v>0</v>
      </c>
    </row>
    <row r="14" spans="2:8" ht="15.75" x14ac:dyDescent="0.25">
      <c r="B14" s="9" t="s">
        <v>76</v>
      </c>
    </row>
  </sheetData>
  <mergeCells count="1">
    <mergeCell ref="B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OFERTA TÉCNICA LISTADO</vt:lpstr>
      <vt:lpstr>OFERTA TÉCNICA EXPERIENCIA</vt:lpstr>
      <vt:lpstr>OFERTA ECONÓMICA</vt:lpstr>
      <vt:lpstr>Remuneraciones</vt:lpstr>
      <vt:lpstr>Beneficios o cargas sociales</vt:lpstr>
      <vt:lpstr>Viajes y viaticos</vt:lpstr>
      <vt:lpstr>Subcontratos y servicios</vt:lpstr>
      <vt:lpstr>Arrendamiento y alquiler</vt:lpstr>
      <vt:lpstr>Equipo e instalaciones</vt:lpstr>
      <vt:lpstr>'OFERTA TÉCNICA EXPERIENCIA'!Área_de_impresión</vt:lpstr>
      <vt:lpstr>'OFERTA TÉCNICA LISTADO'!Área_de_impresión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</dc:creator>
  <cp:lastModifiedBy>Gisella Ochoa Rea</cp:lastModifiedBy>
  <cp:lastPrinted>2006-02-08T16:44:49Z</cp:lastPrinted>
  <dcterms:created xsi:type="dcterms:W3CDTF">2000-07-22T12:05:06Z</dcterms:created>
  <dcterms:modified xsi:type="dcterms:W3CDTF">2025-08-25T17:00:37Z</dcterms:modified>
</cp:coreProperties>
</file>